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800" windowHeight="12300" activeTab="3"/>
  </bookViews>
  <sheets>
    <sheet name="OPĆI DIO PRORAČUNA" sheetId="13" r:id="rId1"/>
    <sheet name="PRIHODI I RASHODI PO IZVORIMA" sheetId="14" r:id="rId2"/>
    <sheet name="JLP(R)FP-Ril 4.razina " sheetId="12" r:id="rId3"/>
    <sheet name="JLP(R)FP-Ril 3. razina" sheetId="5" r:id="rId4"/>
    <sheet name="JLP(R)FP-Ril 2. razina " sheetId="16" r:id="rId5"/>
    <sheet name="JLP(R)S FP PiP 1 2023." sheetId="6" r:id="rId6"/>
  </sheets>
  <calcPr calcId="124519"/>
</workbook>
</file>

<file path=xl/calcChain.xml><?xml version="1.0" encoding="utf-8"?>
<calcChain xmlns="http://schemas.openxmlformats.org/spreadsheetml/2006/main">
  <c r="F7" i="6"/>
  <c r="C8" l="1"/>
  <c r="J20" i="13"/>
  <c r="J19"/>
  <c r="C15" i="5"/>
  <c r="C12" i="16" s="1"/>
  <c r="J12" i="13"/>
  <c r="J194" i="14"/>
  <c r="K161"/>
  <c r="K132"/>
  <c r="K131" s="1"/>
  <c r="I131"/>
  <c r="K129"/>
  <c r="K128"/>
  <c r="K55"/>
  <c r="K54" s="1"/>
  <c r="K56" s="1"/>
  <c r="E12" i="6" s="1"/>
  <c r="K35" i="14"/>
  <c r="K34"/>
  <c r="J27" i="13"/>
  <c r="I27"/>
  <c r="H27"/>
  <c r="J104" i="14"/>
  <c r="J176"/>
  <c r="J178" s="1"/>
  <c r="J120"/>
  <c r="J115"/>
  <c r="J91"/>
  <c r="J93" s="1"/>
  <c r="J168"/>
  <c r="J171" s="1"/>
  <c r="I177"/>
  <c r="I176" s="1"/>
  <c r="I178" s="1"/>
  <c r="D11" i="12"/>
  <c r="K75" i="14" s="1"/>
  <c r="G41" i="12"/>
  <c r="H41"/>
  <c r="K119" i="14" s="1"/>
  <c r="H11" i="12"/>
  <c r="H13"/>
  <c r="K113" i="14" s="1"/>
  <c r="E41" i="12"/>
  <c r="F41"/>
  <c r="D53"/>
  <c r="E15"/>
  <c r="D15"/>
  <c r="K77" i="14" s="1"/>
  <c r="N12" i="16"/>
  <c r="N7"/>
  <c r="J18" i="14"/>
  <c r="J20" s="1"/>
  <c r="J218" s="1"/>
  <c r="J26"/>
  <c r="J28" s="1"/>
  <c r="C12" i="12"/>
  <c r="C11" s="1"/>
  <c r="D26" i="5"/>
  <c r="D17" i="16" s="1"/>
  <c r="D16" s="1"/>
  <c r="D21" i="5"/>
  <c r="D13" i="16" s="1"/>
  <c r="D15" i="5"/>
  <c r="D12" i="16" s="1"/>
  <c r="D11" i="5"/>
  <c r="D11" i="16" s="1"/>
  <c r="C26" i="5"/>
  <c r="C25" s="1"/>
  <c r="H15" i="13" s="1"/>
  <c r="C21" i="5"/>
  <c r="C13" i="16" s="1"/>
  <c r="C11" i="5"/>
  <c r="C11" i="16" s="1"/>
  <c r="J160" i="14"/>
  <c r="J163" s="1"/>
  <c r="J131"/>
  <c r="J127"/>
  <c r="J133" s="1"/>
  <c r="J54"/>
  <c r="J56" s="1"/>
  <c r="C31" i="12"/>
  <c r="J41" i="14"/>
  <c r="J43" s="1"/>
  <c r="J239" s="1"/>
  <c r="C16" i="12"/>
  <c r="C15" s="1"/>
  <c r="C26"/>
  <c r="C25"/>
  <c r="I54" i="14"/>
  <c r="I56"/>
  <c r="G58" i="12"/>
  <c r="I162" i="14"/>
  <c r="K162" s="1"/>
  <c r="K160" s="1"/>
  <c r="K163" s="1"/>
  <c r="G53" i="12"/>
  <c r="G48"/>
  <c r="I20" i="5"/>
  <c r="G39" i="12"/>
  <c r="I19" i="5" s="1"/>
  <c r="G29" i="12"/>
  <c r="G23"/>
  <c r="G18"/>
  <c r="G15"/>
  <c r="F15"/>
  <c r="C56"/>
  <c r="C55"/>
  <c r="C54"/>
  <c r="C45"/>
  <c r="C34"/>
  <c r="H53"/>
  <c r="I169" i="14" s="1"/>
  <c r="K169" s="1"/>
  <c r="F53" i="12"/>
  <c r="E53"/>
  <c r="F23"/>
  <c r="F29"/>
  <c r="H18" i="5" s="1"/>
  <c r="I103" i="14"/>
  <c r="K103" s="1"/>
  <c r="D18" i="12"/>
  <c r="K79" i="14" s="1"/>
  <c r="D29" i="12"/>
  <c r="I81" i="14"/>
  <c r="K81" s="1"/>
  <c r="D41" i="12"/>
  <c r="K83" i="14"/>
  <c r="K15" i="12"/>
  <c r="J15"/>
  <c r="L14" i="5" s="1"/>
  <c r="I15" i="12"/>
  <c r="I13" s="1"/>
  <c r="H15"/>
  <c r="K114" i="14" s="1"/>
  <c r="K18" i="12"/>
  <c r="J18"/>
  <c r="L16" i="5" s="1"/>
  <c r="I18" i="12"/>
  <c r="K23"/>
  <c r="M17" i="5"/>
  <c r="J23" i="12"/>
  <c r="I23"/>
  <c r="K17" i="5" s="1"/>
  <c r="H23" i="12"/>
  <c r="K117" i="14" s="1"/>
  <c r="K29" i="12"/>
  <c r="J29"/>
  <c r="L18" i="5"/>
  <c r="I29" i="12"/>
  <c r="H29"/>
  <c r="K118" i="14" s="1"/>
  <c r="K53" i="12"/>
  <c r="J53"/>
  <c r="K58"/>
  <c r="M28" i="5" s="1"/>
  <c r="J58" i="12"/>
  <c r="I58"/>
  <c r="H58"/>
  <c r="K170" i="14" s="1"/>
  <c r="K48" i="12"/>
  <c r="J48"/>
  <c r="I48"/>
  <c r="K22" i="5" s="1"/>
  <c r="K21" s="1"/>
  <c r="H48" i="12"/>
  <c r="I120" i="14" s="1"/>
  <c r="F48" i="12"/>
  <c r="H22" i="5" s="1"/>
  <c r="K41" i="12"/>
  <c r="M20" i="5" s="1"/>
  <c r="J41" i="12"/>
  <c r="L20" i="5" s="1"/>
  <c r="I41" i="12"/>
  <c r="K20" i="5" s="1"/>
  <c r="J20"/>
  <c r="K39" i="12"/>
  <c r="M19" i="5" s="1"/>
  <c r="J39" i="12"/>
  <c r="L19" i="5" s="1"/>
  <c r="I39" i="12"/>
  <c r="K19" i="5" s="1"/>
  <c r="C59" i="12"/>
  <c r="F58"/>
  <c r="I154" i="14"/>
  <c r="K154" s="1"/>
  <c r="E58" i="12"/>
  <c r="D58"/>
  <c r="D52" s="1"/>
  <c r="C57"/>
  <c r="I53"/>
  <c r="C50"/>
  <c r="C49"/>
  <c r="E48"/>
  <c r="I92" i="14"/>
  <c r="I91" s="1"/>
  <c r="I93" s="1"/>
  <c r="E47" i="12"/>
  <c r="D48"/>
  <c r="F22" i="5" s="1"/>
  <c r="F21" s="1"/>
  <c r="F13" i="16" s="1"/>
  <c r="C46" i="12"/>
  <c r="C44"/>
  <c r="C43"/>
  <c r="C42"/>
  <c r="C41" s="1"/>
  <c r="C40"/>
  <c r="H39"/>
  <c r="J19" i="5" s="1"/>
  <c r="F39" i="12"/>
  <c r="I102" i="14" s="1"/>
  <c r="K102" s="1"/>
  <c r="E39" i="12"/>
  <c r="G19" i="5" s="1"/>
  <c r="D39" i="12"/>
  <c r="C38"/>
  <c r="C37"/>
  <c r="C36"/>
  <c r="C35"/>
  <c r="C33"/>
  <c r="C32"/>
  <c r="C30"/>
  <c r="E29"/>
  <c r="G18" i="5" s="1"/>
  <c r="C27" i="12"/>
  <c r="C24"/>
  <c r="E23"/>
  <c r="G17" i="5" s="1"/>
  <c r="D23" i="12"/>
  <c r="C22"/>
  <c r="C21"/>
  <c r="C20"/>
  <c r="C19"/>
  <c r="H18"/>
  <c r="F18"/>
  <c r="I99" i="14" s="1"/>
  <c r="E18" i="12"/>
  <c r="G16" i="5" s="1"/>
  <c r="F14"/>
  <c r="C14" i="12"/>
  <c r="E13"/>
  <c r="E11" s="1"/>
  <c r="D13"/>
  <c r="K76" i="14" s="1"/>
  <c r="I13" i="6"/>
  <c r="H13"/>
  <c r="N22" i="5"/>
  <c r="N15"/>
  <c r="N7"/>
  <c r="F13"/>
  <c r="M16"/>
  <c r="K14"/>
  <c r="I47" i="12"/>
  <c r="L27" i="5"/>
  <c r="J13" i="12"/>
  <c r="J11" s="1"/>
  <c r="H28" i="5"/>
  <c r="F47" i="12"/>
  <c r="G28" i="5"/>
  <c r="F20"/>
  <c r="K16"/>
  <c r="H17"/>
  <c r="K47" i="12"/>
  <c r="M22" i="5"/>
  <c r="M21" s="1"/>
  <c r="M13" i="16" s="1"/>
  <c r="I14" i="5"/>
  <c r="G13" i="12"/>
  <c r="G11"/>
  <c r="I12" i="5" s="1"/>
  <c r="J33" i="14"/>
  <c r="J36" s="1"/>
  <c r="J232" s="1"/>
  <c r="H27" i="5"/>
  <c r="I153" i="14"/>
  <c r="K153" s="1"/>
  <c r="K152" s="1"/>
  <c r="K155" s="1"/>
  <c r="I27" i="5"/>
  <c r="I100" i="14"/>
  <c r="K100" s="1"/>
  <c r="G22" i="5"/>
  <c r="G21" s="1"/>
  <c r="F28"/>
  <c r="I84" i="14"/>
  <c r="D47" i="12"/>
  <c r="F13"/>
  <c r="H13" i="5" s="1"/>
  <c r="H14"/>
  <c r="H19"/>
  <c r="J16"/>
  <c r="I28"/>
  <c r="I130" i="14"/>
  <c r="K130" s="1"/>
  <c r="I17" i="5"/>
  <c r="C53" i="12"/>
  <c r="H20" i="5"/>
  <c r="K101" i="14"/>
  <c r="F18" i="5"/>
  <c r="K27"/>
  <c r="G14"/>
  <c r="H17" i="12"/>
  <c r="I146" i="14"/>
  <c r="K146" s="1"/>
  <c r="C58" i="12"/>
  <c r="L28" i="5"/>
  <c r="L26" s="1"/>
  <c r="L17" i="16" s="1"/>
  <c r="L16" s="1"/>
  <c r="M18" i="5"/>
  <c r="K17" i="12"/>
  <c r="L17" i="5"/>
  <c r="J17" i="12"/>
  <c r="G20" i="5"/>
  <c r="E17" i="12"/>
  <c r="F11"/>
  <c r="F10" s="1"/>
  <c r="L13" i="5"/>
  <c r="J47" i="12"/>
  <c r="L22" i="5"/>
  <c r="L21" s="1"/>
  <c r="L13" i="16" s="1"/>
  <c r="J17" i="5"/>
  <c r="K18"/>
  <c r="I17" i="12"/>
  <c r="K13"/>
  <c r="K11" s="1"/>
  <c r="M14" i="5"/>
  <c r="I16"/>
  <c r="G47" i="12"/>
  <c r="I22" i="5"/>
  <c r="I21" s="1"/>
  <c r="I13" i="16" s="1"/>
  <c r="F19" i="5"/>
  <c r="I82" i="14"/>
  <c r="K82" s="1"/>
  <c r="I145"/>
  <c r="I144" s="1"/>
  <c r="I147" s="1"/>
  <c r="F27" i="5"/>
  <c r="I18"/>
  <c r="I33" i="14"/>
  <c r="I36"/>
  <c r="I26" i="5"/>
  <c r="I25" s="1"/>
  <c r="C39" i="12"/>
  <c r="G27" i="5"/>
  <c r="G26" s="1"/>
  <c r="E52" i="12"/>
  <c r="E51"/>
  <c r="J52"/>
  <c r="J51" s="1"/>
  <c r="G52"/>
  <c r="G51" s="1"/>
  <c r="M27" i="5"/>
  <c r="K52" i="12"/>
  <c r="K51" s="1"/>
  <c r="K28" i="5"/>
  <c r="I52" i="12"/>
  <c r="I51" s="1"/>
  <c r="J27" i="5"/>
  <c r="F52" i="12"/>
  <c r="F51" s="1"/>
  <c r="F13" i="6"/>
  <c r="H12" i="5"/>
  <c r="H16"/>
  <c r="J14"/>
  <c r="J13"/>
  <c r="D10" i="12"/>
  <c r="F12" i="5"/>
  <c r="F11" s="1"/>
  <c r="F11" i="16" s="1"/>
  <c r="F17" i="5"/>
  <c r="F17" i="12"/>
  <c r="G13" i="5"/>
  <c r="F26"/>
  <c r="F17" i="16" s="1"/>
  <c r="F16" s="1"/>
  <c r="K26" i="5"/>
  <c r="K17" i="16" s="1"/>
  <c r="K16" s="1"/>
  <c r="J12" i="5"/>
  <c r="H26"/>
  <c r="H25" s="1"/>
  <c r="J111" i="14"/>
  <c r="J98"/>
  <c r="J152"/>
  <c r="J155" s="1"/>
  <c r="I232"/>
  <c r="I152"/>
  <c r="I155" s="1"/>
  <c r="I13" i="5"/>
  <c r="I160" i="14"/>
  <c r="I163" s="1"/>
  <c r="J84"/>
  <c r="I105"/>
  <c r="I104" s="1"/>
  <c r="H17" i="16"/>
  <c r="H16" s="1"/>
  <c r="J195" i="14" l="1"/>
  <c r="J28" i="5"/>
  <c r="J26" s="1"/>
  <c r="J17" i="16" s="1"/>
  <c r="J16" s="1"/>
  <c r="H52" i="12"/>
  <c r="H51" s="1"/>
  <c r="C18"/>
  <c r="D17"/>
  <c r="D9" s="1"/>
  <c r="I11" i="14" s="1"/>
  <c r="K11" s="1"/>
  <c r="F16" i="5"/>
  <c r="F15" s="1"/>
  <c r="F12" i="16" s="1"/>
  <c r="F10" s="1"/>
  <c r="J22" i="5"/>
  <c r="J21" s="1"/>
  <c r="J13" i="16" s="1"/>
  <c r="C48" i="12"/>
  <c r="H47"/>
  <c r="C47" s="1"/>
  <c r="J18" i="5"/>
  <c r="H10" i="12"/>
  <c r="E14" i="5"/>
  <c r="I115" i="14"/>
  <c r="K116"/>
  <c r="K115" s="1"/>
  <c r="J10" i="12"/>
  <c r="L12" i="5"/>
  <c r="L11" s="1"/>
  <c r="K80" i="14"/>
  <c r="I78"/>
  <c r="I11" i="12"/>
  <c r="C13"/>
  <c r="C10" s="1"/>
  <c r="K13" i="5"/>
  <c r="K168" i="14"/>
  <c r="K171" s="1"/>
  <c r="K92"/>
  <c r="K91" s="1"/>
  <c r="K93" s="1"/>
  <c r="K193" s="1"/>
  <c r="K105"/>
  <c r="K104" s="1"/>
  <c r="K121"/>
  <c r="K120" s="1"/>
  <c r="K145"/>
  <c r="K144" s="1"/>
  <c r="K147" s="1"/>
  <c r="K177"/>
  <c r="K176" s="1"/>
  <c r="K178" s="1"/>
  <c r="K197" s="1"/>
  <c r="I98"/>
  <c r="I106" s="1"/>
  <c r="I194" s="1"/>
  <c r="I111"/>
  <c r="I122" s="1"/>
  <c r="K85"/>
  <c r="K84" s="1"/>
  <c r="K99"/>
  <c r="K98" s="1"/>
  <c r="K106" s="1"/>
  <c r="K194" s="1"/>
  <c r="K112"/>
  <c r="K111" s="1"/>
  <c r="E20" i="5"/>
  <c r="G17" i="16"/>
  <c r="G16" s="1"/>
  <c r="G25" i="5"/>
  <c r="K25"/>
  <c r="L25"/>
  <c r="K127" i="14"/>
  <c r="K133" s="1"/>
  <c r="K195" s="1"/>
  <c r="K219"/>
  <c r="J219"/>
  <c r="J193"/>
  <c r="J220"/>
  <c r="K78"/>
  <c r="K33"/>
  <c r="K36" s="1"/>
  <c r="K232" s="1"/>
  <c r="E27" i="5"/>
  <c r="I11"/>
  <c r="I11" i="16" s="1"/>
  <c r="E19" i="5"/>
  <c r="J15"/>
  <c r="J12" i="16" s="1"/>
  <c r="M15" i="5"/>
  <c r="M12" i="16" s="1"/>
  <c r="F60" i="12"/>
  <c r="F9"/>
  <c r="G12" i="5"/>
  <c r="G11" s="1"/>
  <c r="G11" i="16" s="1"/>
  <c r="E10" i="12"/>
  <c r="D51"/>
  <c r="I12" i="14" s="1"/>
  <c r="K12" s="1"/>
  <c r="E22" i="5"/>
  <c r="H21"/>
  <c r="H13" i="16" s="1"/>
  <c r="L15" i="5"/>
  <c r="L12" i="16" s="1"/>
  <c r="I168" i="14"/>
  <c r="I171" s="1"/>
  <c r="K10" i="12"/>
  <c r="M12" i="5"/>
  <c r="G15"/>
  <c r="G12" i="16" s="1"/>
  <c r="K15" i="5"/>
  <c r="K12" i="16" s="1"/>
  <c r="F25" i="5"/>
  <c r="J11"/>
  <c r="H15"/>
  <c r="H12" i="16" s="1"/>
  <c r="M26" i="5"/>
  <c r="M17" i="16" s="1"/>
  <c r="M16" s="1"/>
  <c r="M13" i="5"/>
  <c r="I15"/>
  <c r="I12" i="16" s="1"/>
  <c r="C23" i="12"/>
  <c r="E28" i="5"/>
  <c r="H11"/>
  <c r="H11" i="16" s="1"/>
  <c r="C52" i="12"/>
  <c r="C51" s="1"/>
  <c r="C29"/>
  <c r="J106" i="14"/>
  <c r="J226" s="1"/>
  <c r="J227" s="1"/>
  <c r="C17" i="16"/>
  <c r="C16" s="1"/>
  <c r="C10"/>
  <c r="C10" i="5"/>
  <c r="D25"/>
  <c r="I15" i="13" s="1"/>
  <c r="J15" s="1"/>
  <c r="D10" i="16"/>
  <c r="D18" s="1"/>
  <c r="D10" i="5"/>
  <c r="E17"/>
  <c r="I127" i="14"/>
  <c r="I133" s="1"/>
  <c r="E18" i="5"/>
  <c r="G17" i="12"/>
  <c r="G9" s="1"/>
  <c r="I17" i="16"/>
  <c r="I16" s="1"/>
  <c r="J240" i="14"/>
  <c r="J241" s="1"/>
  <c r="J197"/>
  <c r="M25" i="5"/>
  <c r="G10"/>
  <c r="J144" i="14"/>
  <c r="J147" s="1"/>
  <c r="J122"/>
  <c r="J233" s="1"/>
  <c r="J234" s="1"/>
  <c r="G13" i="16"/>
  <c r="K13"/>
  <c r="K240" i="14"/>
  <c r="L11" i="16"/>
  <c r="I219" i="14"/>
  <c r="I193"/>
  <c r="I197"/>
  <c r="I240"/>
  <c r="J25" i="5"/>
  <c r="I10"/>
  <c r="K74" i="14"/>
  <c r="J74"/>
  <c r="J78"/>
  <c r="J10"/>
  <c r="J13" s="1"/>
  <c r="J211" s="1"/>
  <c r="I74"/>
  <c r="H10" i="5" l="1"/>
  <c r="L10"/>
  <c r="L29"/>
  <c r="E21"/>
  <c r="E13" i="16" s="1"/>
  <c r="E26" i="5"/>
  <c r="I29"/>
  <c r="E13"/>
  <c r="I196" i="14"/>
  <c r="J196"/>
  <c r="J86"/>
  <c r="J212" s="1"/>
  <c r="D60" i="12"/>
  <c r="I10" i="14"/>
  <c r="I13" s="1"/>
  <c r="I211" s="1"/>
  <c r="E16" i="5"/>
  <c r="K10" i="14"/>
  <c r="K13" s="1"/>
  <c r="B11" i="6" s="1"/>
  <c r="B13" s="1"/>
  <c r="I86" i="14"/>
  <c r="I192" s="1"/>
  <c r="K86"/>
  <c r="K192" s="1"/>
  <c r="J29" i="5"/>
  <c r="J11" i="16"/>
  <c r="J18" s="1"/>
  <c r="J10" i="5"/>
  <c r="H9" i="12"/>
  <c r="H60"/>
  <c r="K122" i="14"/>
  <c r="K196" s="1"/>
  <c r="K198" s="1"/>
  <c r="K199" s="1"/>
  <c r="I212"/>
  <c r="I10" i="16"/>
  <c r="I41" i="14"/>
  <c r="I43" s="1"/>
  <c r="I239" s="1"/>
  <c r="I241" s="1"/>
  <c r="K42"/>
  <c r="K41" s="1"/>
  <c r="K43" s="1"/>
  <c r="K239" s="1"/>
  <c r="K241" s="1"/>
  <c r="I10" i="12"/>
  <c r="K12" i="5"/>
  <c r="J60" i="12"/>
  <c r="J9"/>
  <c r="I233" i="14"/>
  <c r="I234" s="1"/>
  <c r="G60" i="12"/>
  <c r="C17"/>
  <c r="C9" s="1"/>
  <c r="F10" i="5"/>
  <c r="F18" i="16"/>
  <c r="G29" i="5"/>
  <c r="G18" i="16"/>
  <c r="E15" i="5"/>
  <c r="E12" i="16" s="1"/>
  <c r="I18"/>
  <c r="F29" i="5"/>
  <c r="D29"/>
  <c r="I14" i="13"/>
  <c r="I13" s="1"/>
  <c r="C29" i="5"/>
  <c r="H14" i="13"/>
  <c r="J14" s="1"/>
  <c r="J13" s="1"/>
  <c r="E60" i="12"/>
  <c r="E9"/>
  <c r="M11" i="5"/>
  <c r="K60" i="12"/>
  <c r="K9"/>
  <c r="J58" i="14"/>
  <c r="H29" i="5"/>
  <c r="C18" i="16"/>
  <c r="I195" i="14"/>
  <c r="I226"/>
  <c r="E13" i="6"/>
  <c r="E17" i="16"/>
  <c r="E25" i="5"/>
  <c r="G10" i="16"/>
  <c r="L18"/>
  <c r="L10"/>
  <c r="H10"/>
  <c r="H18"/>
  <c r="J10"/>
  <c r="J244" i="14"/>
  <c r="I198" l="1"/>
  <c r="I199" s="1"/>
  <c r="J181"/>
  <c r="J245"/>
  <c r="J246" s="1"/>
  <c r="J213"/>
  <c r="J192"/>
  <c r="J198" s="1"/>
  <c r="J199" s="1"/>
  <c r="J59"/>
  <c r="I11" i="13"/>
  <c r="I10" s="1"/>
  <c r="I16" s="1"/>
  <c r="K212" i="14"/>
  <c r="K211"/>
  <c r="I213"/>
  <c r="I181"/>
  <c r="K233"/>
  <c r="K234" s="1"/>
  <c r="K181"/>
  <c r="I245"/>
  <c r="K226"/>
  <c r="I9" i="12"/>
  <c r="I60"/>
  <c r="I26" i="14"/>
  <c r="I28" s="1"/>
  <c r="K27"/>
  <c r="K26" s="1"/>
  <c r="K28" s="1"/>
  <c r="D9" i="6" s="1"/>
  <c r="D13" s="1"/>
  <c r="K11" i="5"/>
  <c r="E12"/>
  <c r="H13" i="13"/>
  <c r="I225" i="14"/>
  <c r="K225" s="1"/>
  <c r="M11" i="16"/>
  <c r="E11" i="5"/>
  <c r="M29"/>
  <c r="M10"/>
  <c r="C13" i="6"/>
  <c r="I227" i="14"/>
  <c r="C60" i="12"/>
  <c r="E16" i="16"/>
  <c r="K227" i="14" l="1"/>
  <c r="K213"/>
  <c r="K245"/>
  <c r="I18"/>
  <c r="I20" s="1"/>
  <c r="I218" s="1"/>
  <c r="I220" s="1"/>
  <c r="K19"/>
  <c r="K18" s="1"/>
  <c r="K20" s="1"/>
  <c r="K11" i="16"/>
  <c r="K29" i="5"/>
  <c r="G10" i="6" s="1"/>
  <c r="G13" s="1"/>
  <c r="B14" s="1"/>
  <c r="K10" i="5"/>
  <c r="E11" i="16"/>
  <c r="E10" i="5"/>
  <c r="E29"/>
  <c r="I58" i="14"/>
  <c r="M10" i="16"/>
  <c r="M18"/>
  <c r="I244" i="14" l="1"/>
  <c r="I246" s="1"/>
  <c r="I59"/>
  <c r="H11" i="13"/>
  <c r="K218" i="14"/>
  <c r="K58"/>
  <c r="K59" s="1"/>
  <c r="K10" i="16"/>
  <c r="K18"/>
  <c r="E10"/>
  <c r="E18"/>
  <c r="K220" i="14" l="1"/>
  <c r="K244"/>
  <c r="K246" s="1"/>
  <c r="J11" i="13"/>
  <c r="J10" s="1"/>
  <c r="J16" s="1"/>
  <c r="H10"/>
  <c r="H16" s="1"/>
</calcChain>
</file>

<file path=xl/sharedStrings.xml><?xml version="1.0" encoding="utf-8"?>
<sst xmlns="http://schemas.openxmlformats.org/spreadsheetml/2006/main" count="450" uniqueCount="191">
  <si>
    <t>Naziv računa</t>
  </si>
  <si>
    <t>Donacije</t>
  </si>
  <si>
    <t>Ostali nespomenuti rashodi poslovanja</t>
  </si>
  <si>
    <t xml:space="preserve">Rashodi za materijal i energiju </t>
  </si>
  <si>
    <t xml:space="preserve">Rashodi za usluge </t>
  </si>
  <si>
    <t>Financijski rashodi</t>
  </si>
  <si>
    <t xml:space="preserve">Ostali financijski rashodi </t>
  </si>
  <si>
    <t xml:space="preserve">Rashodi za zaposlene </t>
  </si>
  <si>
    <t>Prihodi za posebne namjene</t>
  </si>
  <si>
    <t>Prihodi od nefinancijske imovine i nadoknade šteta s osnova osiguranja</t>
  </si>
  <si>
    <t>Pomoći</t>
  </si>
  <si>
    <t>Obrazac JLP(R)S FP-RiI</t>
  </si>
  <si>
    <t>Korisnik proračuna</t>
  </si>
  <si>
    <t>Ukupno</t>
  </si>
  <si>
    <t>Brojčana oznaka i naziv glavnog programa</t>
  </si>
  <si>
    <t>Račun rashoda/izdatka</t>
  </si>
  <si>
    <t xml:space="preserve"> Procjena 2005.</t>
  </si>
  <si>
    <t>Ostali rashodi za zaposlene</t>
  </si>
  <si>
    <t>Materijalni rashodi</t>
  </si>
  <si>
    <t xml:space="preserve">Plaće   </t>
  </si>
  <si>
    <t xml:space="preserve">Rashodi za nabavu proizvodne dugotrajne imovine </t>
  </si>
  <si>
    <t xml:space="preserve">Postrojenja i oprema </t>
  </si>
  <si>
    <t xml:space="preserve">Knjige, umjetnička djela </t>
  </si>
  <si>
    <t>Namjenski primici od zaduživ.</t>
  </si>
  <si>
    <t xml:space="preserve">UKUPNO </t>
  </si>
  <si>
    <t>Doprinosi na plaće</t>
  </si>
  <si>
    <t>Nakn.tr.osob.izvan rad.odn.</t>
  </si>
  <si>
    <t>Obrazac JLP(R)S FP-PiP 1</t>
  </si>
  <si>
    <t>Izvor</t>
  </si>
  <si>
    <r>
      <t>prihoda i primitaka</t>
    </r>
    <r>
      <rPr>
        <b/>
        <vertAlign val="superscript"/>
        <sz val="10"/>
        <rFont val="Arial"/>
        <family val="2"/>
      </rPr>
      <t xml:space="preserve"> *2 </t>
    </r>
    <r>
      <rPr>
        <b/>
        <sz val="10"/>
        <rFont val="Arial"/>
        <family val="2"/>
      </rPr>
      <t xml:space="preserve">                                                                                                                                             </t>
    </r>
  </si>
  <si>
    <t>Vlastiti prihodi</t>
  </si>
  <si>
    <t>Namjenski primici od zaduživanja</t>
  </si>
  <si>
    <r>
      <t>Oznaka rač.iz                                      računskog plana</t>
    </r>
    <r>
      <rPr>
        <b/>
        <vertAlign val="superscript"/>
        <sz val="10"/>
        <rFont val="Arial"/>
        <family val="2"/>
      </rPr>
      <t>*1</t>
    </r>
  </si>
  <si>
    <t>Donacije od pravnih i fizičkih osoba 663</t>
  </si>
  <si>
    <t>Prihodi iz proračuna 671</t>
  </si>
  <si>
    <t>Ukupno (po izvorima)</t>
  </si>
  <si>
    <t xml:space="preserve">Napomena: </t>
  </si>
  <si>
    <r>
      <t>-</t>
    </r>
    <r>
      <rPr>
        <vertAlign val="superscript"/>
        <sz val="11"/>
        <rFont val="Arial"/>
        <family val="2"/>
      </rPr>
      <t>*2</t>
    </r>
    <r>
      <rPr>
        <sz val="11"/>
        <rFont val="Arial"/>
        <family val="2"/>
      </rPr>
      <t xml:space="preserve"> Sadržaj izvora financiranja: opći prihodi i primici te prihodi za posebne namjene, odnosno vrste prihoda i primitaka koji ulaze u navedene izvore financiranja utvrđuje se ovisno o  specifičnim potrebama korisnika i može odstupati od gore zadanog modela.</t>
    </r>
  </si>
  <si>
    <t>Prihodi od financijske imovine</t>
  </si>
  <si>
    <t>Naknade troškova zaposlenima</t>
  </si>
  <si>
    <t>Pomoći proračunskim korisnicima iz proračuna koji im nije nadležan 636</t>
  </si>
  <si>
    <t>Plaće za redovan rad</t>
  </si>
  <si>
    <t>Službena putovanja</t>
  </si>
  <si>
    <t>Naknade za prijevoz</t>
  </si>
  <si>
    <t>Stručno usavršavanje</t>
  </si>
  <si>
    <t>Uredski materijal</t>
  </si>
  <si>
    <t>Mat.i dij.za tek.i inv.održ.</t>
  </si>
  <si>
    <t>Sitan inventar i auto gume</t>
  </si>
  <si>
    <t>Usluge tel.,pošte i prijevoza</t>
  </si>
  <si>
    <t>Komunalne usluge</t>
  </si>
  <si>
    <t>Intelektualne i osobne usluge</t>
  </si>
  <si>
    <t>Računalne usluge</t>
  </si>
  <si>
    <t>Ostale usluge</t>
  </si>
  <si>
    <t>Premije osiguranja</t>
  </si>
  <si>
    <t>Reprezentacija</t>
  </si>
  <si>
    <t>Članarine</t>
  </si>
  <si>
    <t>Pristojbe i naknade</t>
  </si>
  <si>
    <t>Bank.usl.i usl.plat.prometa</t>
  </si>
  <si>
    <t>Uredska oprema i namještaj</t>
  </si>
  <si>
    <t>Komunikacijska oprema</t>
  </si>
  <si>
    <t>Oprema za održavanje i zaštitu</t>
  </si>
  <si>
    <t>Ostala oprema</t>
  </si>
  <si>
    <t>Knjige</t>
  </si>
  <si>
    <t>OPĆI DIO</t>
  </si>
  <si>
    <t>PRIHODI UKUPNO</t>
  </si>
  <si>
    <t>PRIHODI POSLOVANJA</t>
  </si>
  <si>
    <t>PRIHODI OD NEFINANCIJSKE IMOVINE</t>
  </si>
  <si>
    <t>RASHODI UKUPNO</t>
  </si>
  <si>
    <t>RASHODI POSLOVANJA</t>
  </si>
  <si>
    <t>RASHODI ZA NEFINANCIJSKU IMOVINU</t>
  </si>
  <si>
    <t>RAZLIKA-VIŠAK I MANJAK</t>
  </si>
  <si>
    <t>PRIMICI OD FINANCIJSKE IMOVINE I ZADUŽIVANJA</t>
  </si>
  <si>
    <t>IZDACI ZA FINANCIJSKU IMOVINU I OTPLATE ZAJMOVA</t>
  </si>
  <si>
    <t>NETO FINANCIRANJE</t>
  </si>
  <si>
    <t>VIŠAK I MANJAK+NETO FINANCIRANJE</t>
  </si>
  <si>
    <t>Zakupnine i najamnine</t>
  </si>
  <si>
    <t>Program</t>
  </si>
  <si>
    <t>UKUPAN DONOS VIŠKA/MANJKA IZ PRETHODNE(IH) GODINA</t>
  </si>
  <si>
    <t>2023.</t>
  </si>
  <si>
    <t>Račun prihoda/   primitaka</t>
  </si>
  <si>
    <t>Prihodi iz nadležnog proračuna i od HZZO-a temeljem ugovornih obveza</t>
  </si>
  <si>
    <t>PRIHODI I PRIMICI</t>
  </si>
  <si>
    <t>Prihodi iz nadležog proračuna za financiranje rashoda poslovanja</t>
  </si>
  <si>
    <t>UKUPNO izvor financiranja Opći prihodi i primici</t>
  </si>
  <si>
    <t>Pomoći iz inozemstva i od subjekata unutar općeg proračuna</t>
  </si>
  <si>
    <t>UKUPNO izvor financiranja Pomoći</t>
  </si>
  <si>
    <t>Prihodi po posebnim propisima</t>
  </si>
  <si>
    <t>Sufinanciranje cijene usluge,participacije i slično</t>
  </si>
  <si>
    <t>KORIŠTENJE PRENESENOG VIŠKA</t>
  </si>
  <si>
    <t>Višak/manjak prihoda</t>
  </si>
  <si>
    <t>RASHODI I IZDACI</t>
  </si>
  <si>
    <t>Račun rashoda/  izdataka</t>
  </si>
  <si>
    <t>UKUPNO izvor financiranja Prihodi za posebne namjene</t>
  </si>
  <si>
    <t>UKUPNO izvor financiranja Prihodi za posebne namjene-preneseni višak</t>
  </si>
  <si>
    <t>Sveukupno prihodi</t>
  </si>
  <si>
    <t>Sveukupno prihodi + preneseni višak</t>
  </si>
  <si>
    <t>UKUPNO izvor financiranja Donacije</t>
  </si>
  <si>
    <t>Prihodi od prodaje proizvoda i robe te pruženih usluga</t>
  </si>
  <si>
    <t>Donacije od pravnih i fizičkih osoba izvan općeg proračuna</t>
  </si>
  <si>
    <t>Rashodi za materijal i energiju</t>
  </si>
  <si>
    <t>Rashodi za usluge</t>
  </si>
  <si>
    <t>Naknada troškova osobama izvan radnog odnosa</t>
  </si>
  <si>
    <t>Ostali financijski rashodi</t>
  </si>
  <si>
    <t>Rashodi za zaposlene</t>
  </si>
  <si>
    <t>Plaće (Bruto)</t>
  </si>
  <si>
    <t>Postrojenje i oprema</t>
  </si>
  <si>
    <t>Rashodi za nabavu proizvodne dugotrajne imovine</t>
  </si>
  <si>
    <t>Knjige, umjetnička djela i ostale izložbene vrijednosti</t>
  </si>
  <si>
    <t>UKUPNO izvor financiranja Prihodi za posebne namjene- višak</t>
  </si>
  <si>
    <t>Sveukupno rashodi</t>
  </si>
  <si>
    <t>RASHODI PO IZVORIMA FINANCIRANJA</t>
  </si>
  <si>
    <t>Sveukupno rashodi + pokriće manjka</t>
  </si>
  <si>
    <t>Opći prihodi i primci</t>
  </si>
  <si>
    <t>Prihodi za posebne namjene - preneseni višak</t>
  </si>
  <si>
    <t>PREGLED UKUPNIH PRIHODA I RASHODA PO IZVORIMA FINANCIRANJA</t>
  </si>
  <si>
    <t>Oznaka IF</t>
  </si>
  <si>
    <t>Naziv izvora financiranja</t>
  </si>
  <si>
    <t>PRIHODI</t>
  </si>
  <si>
    <t>RASHODI</t>
  </si>
  <si>
    <t>RAZLIKA financirana iz prenesenog viška/manjka</t>
  </si>
  <si>
    <t>Ukupno rashodi</t>
  </si>
  <si>
    <t>Ukupno prihodi</t>
  </si>
  <si>
    <t>Preneseni višak korišten za pokriće rashoda tekuće godine</t>
  </si>
  <si>
    <t>Preneseni višak prihoda</t>
  </si>
  <si>
    <t>Preneseni višak namjenskih prihoda</t>
  </si>
  <si>
    <t>Prihodi za posebne namjene  šifra 4.7.</t>
  </si>
  <si>
    <t>Donacije  šifra 6.1.</t>
  </si>
  <si>
    <t>PLAN   2023.</t>
  </si>
  <si>
    <t>Plan 2023.</t>
  </si>
  <si>
    <r>
      <t>-</t>
    </r>
    <r>
      <rPr>
        <vertAlign val="superscript"/>
        <sz val="11"/>
        <rFont val="Arial"/>
        <family val="2"/>
      </rPr>
      <t>*1</t>
    </r>
    <r>
      <rPr>
        <sz val="11"/>
        <rFont val="Arial"/>
        <family val="2"/>
      </rPr>
      <t xml:space="preserve">  Prihodi i primici planiraju se za 2023. godinu na razini podskupine računa (treća razina računskog plana). </t>
    </r>
  </si>
  <si>
    <t>Ukupno prihodi i primici za 2023.</t>
  </si>
  <si>
    <t>Plan za 2023.</t>
  </si>
  <si>
    <t>UKUPNO izvor financiranja Vlastiti prihodi</t>
  </si>
  <si>
    <t>DIO VIŠKA/MANJKA I PRETHODNE(IH) GODINA KOJI ĆE SE POKRITI/RASPOREDITI U RAZDOBLJU 2023.</t>
  </si>
  <si>
    <t>Vlastiti prihodi        šifra 1.6.</t>
  </si>
  <si>
    <t>Vlastiti prihodi     šifra 1.6.</t>
  </si>
  <si>
    <t>Prihodi za posebne namjene   šifra 4.7.</t>
  </si>
  <si>
    <t>Donacije    šifra 6.1.</t>
  </si>
  <si>
    <t>Vlastiti prihodi  šifra 1.6.</t>
  </si>
  <si>
    <t>GRADSKA KNJIŽNICA BELI MANASTIR</t>
  </si>
  <si>
    <t>Prihodi za posebne  namjene          šifra 4.7.</t>
  </si>
  <si>
    <t>Donacije       šifra 6.1.</t>
  </si>
  <si>
    <t>EUR</t>
  </si>
  <si>
    <t>Doprinos za obvezno ZO</t>
  </si>
  <si>
    <t>Ostale naknade troškova zaposlenima</t>
  </si>
  <si>
    <t>Energija</t>
  </si>
  <si>
    <t>Usl. promidžbe i informiranja</t>
  </si>
  <si>
    <t>Usluge tek. i inv. održavanja</t>
  </si>
  <si>
    <t>Zdravstvene i veterin.usluge</t>
  </si>
  <si>
    <t>Negativne tečajne razlike</t>
  </si>
  <si>
    <t>Opći prihodi i primici           šifra 1.1.</t>
  </si>
  <si>
    <t>Ravnateljica:</t>
  </si>
  <si>
    <t>dr.sc. Marija Kretić Nađ</t>
  </si>
  <si>
    <t>Pomoći od inozemnih vlada</t>
  </si>
  <si>
    <t>Pomoći         šifra 5.6., 5.8.</t>
  </si>
  <si>
    <t>Prihodi od pozitivnih tečajnih razlika i valutne klauzule</t>
  </si>
  <si>
    <r>
      <t xml:space="preserve">Izvor financiranja 31 Vlastiti prihodi </t>
    </r>
    <r>
      <rPr>
        <i/>
        <sz val="10"/>
        <rFont val="Arial"/>
        <family val="2"/>
        <charset val="238"/>
      </rPr>
      <t>(šifra izvora 1.6.)</t>
    </r>
  </si>
  <si>
    <r>
      <t xml:space="preserve">Izvor financiranja 11 Opći prihodi i primici </t>
    </r>
    <r>
      <rPr>
        <i/>
        <sz val="10"/>
        <rFont val="Arial"/>
        <family val="2"/>
        <charset val="238"/>
      </rPr>
      <t>(šifra izvora 1.1.)</t>
    </r>
  </si>
  <si>
    <r>
      <t xml:space="preserve">Izvor financiranja 43 Prihodi za posebne namjene </t>
    </r>
    <r>
      <rPr>
        <i/>
        <sz val="10"/>
        <rFont val="Arial"/>
        <family val="2"/>
        <charset val="238"/>
      </rPr>
      <t>(šifra izvora 4.7.)</t>
    </r>
  </si>
  <si>
    <r>
      <t>Izvor financiranja 52 Pomoći</t>
    </r>
    <r>
      <rPr>
        <i/>
        <sz val="10"/>
        <rFont val="Arial"/>
        <family val="2"/>
        <charset val="238"/>
      </rPr>
      <t xml:space="preserve"> (šifra izvora 5.6., 5.8.)</t>
    </r>
  </si>
  <si>
    <t>5.6.</t>
  </si>
  <si>
    <t>5.8.</t>
  </si>
  <si>
    <r>
      <t xml:space="preserve">Izvor financiranja 66 Donacije </t>
    </r>
    <r>
      <rPr>
        <i/>
        <sz val="10"/>
        <rFont val="Arial"/>
        <family val="2"/>
        <charset val="238"/>
      </rPr>
      <t>(šifra izvora 6.1.)</t>
    </r>
  </si>
  <si>
    <t xml:space="preserve">Višak prihoda </t>
  </si>
  <si>
    <t>Izvor financiranja 43 Prihodi za posebne namjene- preneseni višak</t>
  </si>
  <si>
    <t>K101602 Nabava knjiga/opreme za Gradsku knjižnicu</t>
  </si>
  <si>
    <t>A100601 Djelatnost Gradske knjižnice</t>
  </si>
  <si>
    <t>CO2 Javne potrebe u društvenim djelatnostima grada B.Manastira</t>
  </si>
  <si>
    <t>Opći prihodi i primici šifra 1.1.</t>
  </si>
  <si>
    <t>Aktivnost A100601 DJELATNOST GRADSKE KNJIŽNICE</t>
  </si>
  <si>
    <t>Projekt K100602 NABAVA KNJIGA/OPREME ZA GRADSKU KNJIŽNICU</t>
  </si>
  <si>
    <t>Pomoći  šifra 5.6., 5.8.</t>
  </si>
  <si>
    <t>Pomoći proračunskim korisnicima iz proračuna koji i nije nadležan</t>
  </si>
  <si>
    <t>Prihodi iz nadležnog proračuna za financiranje rashoda za nabavu nefinancijske imovine</t>
  </si>
  <si>
    <t>Opći prihodi i primici   šifra 1.1.</t>
  </si>
  <si>
    <t>Projekt K100602 NABAVA KNJIGA/ OPREME ZA GRADSKU KNJIŽNICU</t>
  </si>
  <si>
    <t>Pomoći     šifra 5.6., 5.8.</t>
  </si>
  <si>
    <t xml:space="preserve">Opći prihodi i primici  šifra 1.1.   </t>
  </si>
  <si>
    <t>Pomoći od inozemnih vlada 631</t>
  </si>
  <si>
    <t>Prihodi od financijske imovine 641</t>
  </si>
  <si>
    <t>Prihodi po posebnim propisima 652</t>
  </si>
  <si>
    <t>Preneseni višak prihoda podskupina 922</t>
  </si>
  <si>
    <t>Povećanje / smanjenje</t>
  </si>
  <si>
    <t>Novi plan 2023.</t>
  </si>
  <si>
    <t>Poveć./smanj.</t>
  </si>
  <si>
    <t>Novi plan za 2023.</t>
  </si>
  <si>
    <t xml:space="preserve"> 2. IZMJENE FINANCIJSKOG PLANA GRADSKE KNJIŽNICE BELI MANASTIR ZA 2023.</t>
  </si>
  <si>
    <t xml:space="preserve">2. izmjene financijskog plana - Plan rashoda i izdataka 2023. i procjene 2024. i 2025. </t>
  </si>
  <si>
    <t xml:space="preserve">2. izmjene i dopune financijskog plana - Plan rashoda i izdataka 2023. i procjene 2024. i 2025. </t>
  </si>
  <si>
    <t xml:space="preserve">2. izmjene i dopune financijskog plana - Plan rashoda i izdataka 2023. </t>
  </si>
  <si>
    <t xml:space="preserve"> 2. IZMJENE I DOPUNE FINANCIJSKOG PLANA - Plan prihoda i primitaka za 2023.</t>
  </si>
</sst>
</file>

<file path=xl/styles.xml><?xml version="1.0" encoding="utf-8"?>
<styleSheet xmlns="http://schemas.openxmlformats.org/spreadsheetml/2006/main">
  <numFmts count="3">
    <numFmt numFmtId="164" formatCode="_-* #,##0.00\ _k_n_-;\-* #,##0.00\ _k_n_-;_-* &quot;-&quot;??\ _k_n_-;_-@_-"/>
    <numFmt numFmtId="165" formatCode="_-* #,##0.00\ [$€-1]_-;\-* #,##0.00\ [$€-1]_-;_-* &quot;-&quot;??\ [$€-1]_-;_-@_-"/>
    <numFmt numFmtId="166" formatCode="#,##0.00_ ;\-#,##0.00\ "/>
  </numFmts>
  <fonts count="42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b/>
      <i/>
      <sz val="12"/>
      <name val="Arial"/>
      <family val="2"/>
      <charset val="238"/>
    </font>
    <font>
      <sz val="10"/>
      <name val="Times New Roman"/>
      <family val="1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2"/>
      <name val="Arial"/>
      <family val="2"/>
    </font>
    <font>
      <sz val="14"/>
      <name val="Arial"/>
      <family val="2"/>
      <charset val="238"/>
    </font>
    <font>
      <b/>
      <sz val="8"/>
      <name val="Times New Roman"/>
      <family val="1"/>
      <charset val="238"/>
    </font>
    <font>
      <sz val="8"/>
      <name val="Times New Roman"/>
      <family val="1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9"/>
      <name val="Times New Roman"/>
      <family val="1"/>
    </font>
    <font>
      <b/>
      <sz val="9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FF00"/>
      <name val="Arial Black"/>
      <family val="2"/>
      <charset val="238"/>
    </font>
    <font>
      <b/>
      <sz val="12"/>
      <color rgb="FFFFFF00"/>
      <name val="Arial Black"/>
      <family val="2"/>
      <charset val="238"/>
    </font>
    <font>
      <sz val="12"/>
      <color rgb="FFFFFF00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2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/>
  </cellStyleXfs>
  <cellXfs count="374">
    <xf numFmtId="0" fontId="0" fillId="0" borderId="0" xfId="0"/>
    <xf numFmtId="3" fontId="11" fillId="0" borderId="0" xfId="0" applyNumberFormat="1" applyFont="1" applyBorder="1"/>
    <xf numFmtId="0" fontId="5" fillId="0" borderId="0" xfId="0" applyNumberFormat="1" applyFont="1" applyBorder="1" applyAlignment="1">
      <alignment horizontal="center"/>
    </xf>
    <xf numFmtId="0" fontId="12" fillId="0" borderId="0" xfId="0" applyNumberFormat="1" applyFont="1" applyBorder="1"/>
    <xf numFmtId="3" fontId="12" fillId="0" borderId="0" xfId="0" applyNumberFormat="1" applyFont="1" applyBorder="1" applyAlignment="1">
      <alignment wrapText="1"/>
    </xf>
    <xf numFmtId="3" fontId="12" fillId="0" borderId="0" xfId="0" applyNumberFormat="1" applyFont="1" applyBorder="1"/>
    <xf numFmtId="3" fontId="11" fillId="0" borderId="0" xfId="0" applyNumberFormat="1" applyFont="1"/>
    <xf numFmtId="0" fontId="0" fillId="0" borderId="0" xfId="0" applyAlignment="1">
      <alignment horizontal="center" wrapText="1"/>
    </xf>
    <xf numFmtId="3" fontId="11" fillId="0" borderId="0" xfId="0" applyNumberFormat="1" applyFont="1" applyAlignment="1">
      <alignment wrapText="1"/>
    </xf>
    <xf numFmtId="3" fontId="10" fillId="0" borderId="2" xfId="0" quotePrefix="1" applyNumberFormat="1" applyFont="1" applyBorder="1" applyAlignment="1">
      <alignment horizontal="center" wrapText="1"/>
    </xf>
    <xf numFmtId="3" fontId="10" fillId="0" borderId="0" xfId="0" applyNumberFormat="1" applyFont="1"/>
    <xf numFmtId="0" fontId="11" fillId="0" borderId="0" xfId="0" applyNumberFormat="1" applyFont="1" applyAlignment="1">
      <alignment horizontal="center"/>
    </xf>
    <xf numFmtId="0" fontId="11" fillId="0" borderId="0" xfId="0" applyNumberFormat="1" applyFont="1"/>
    <xf numFmtId="3" fontId="12" fillId="0" borderId="0" xfId="0" applyNumberFormat="1" applyFont="1"/>
    <xf numFmtId="3" fontId="5" fillId="0" borderId="1" xfId="0" quotePrefix="1" applyNumberFormat="1" applyFont="1" applyBorder="1" applyAlignment="1">
      <alignment horizontal="left"/>
    </xf>
    <xf numFmtId="3" fontId="14" fillId="0" borderId="0" xfId="0" applyNumberFormat="1" applyFont="1" applyAlignment="1">
      <alignment horizontal="left"/>
    </xf>
    <xf numFmtId="3" fontId="14" fillId="0" borderId="0" xfId="0" applyNumberFormat="1" applyFont="1"/>
    <xf numFmtId="3" fontId="5" fillId="0" borderId="0" xfId="0" quotePrefix="1" applyNumberFormat="1" applyFont="1" applyAlignment="1">
      <alignment horizontal="left"/>
    </xf>
    <xf numFmtId="0" fontId="4" fillId="2" borderId="3" xfId="0" applyNumberFormat="1" applyFont="1" applyFill="1" applyBorder="1" applyAlignment="1">
      <alignment horizontal="center"/>
    </xf>
    <xf numFmtId="0" fontId="7" fillId="0" borderId="4" xfId="0" applyNumberFormat="1" applyFont="1" applyBorder="1" applyAlignment="1">
      <alignment horizontal="center"/>
    </xf>
    <xf numFmtId="0" fontId="7" fillId="0" borderId="5" xfId="0" applyNumberFormat="1" applyFont="1" applyBorder="1" applyAlignment="1">
      <alignment horizontal="center"/>
    </xf>
    <xf numFmtId="3" fontId="4" fillId="3" borderId="5" xfId="0" applyNumberFormat="1" applyFont="1" applyFill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wrapText="1"/>
    </xf>
    <xf numFmtId="0" fontId="7" fillId="0" borderId="5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shrinkToFit="1"/>
    </xf>
    <xf numFmtId="0" fontId="4" fillId="2" borderId="3" xfId="0" applyNumberFormat="1" applyFont="1" applyFill="1" applyBorder="1" applyAlignment="1">
      <alignment horizontal="center" wrapText="1" shrinkToFit="1"/>
    </xf>
    <xf numFmtId="0" fontId="2" fillId="0" borderId="0" xfId="0" applyNumberFormat="1" applyFont="1" applyBorder="1" applyAlignment="1">
      <alignment horizontal="center"/>
    </xf>
    <xf numFmtId="0" fontId="1" fillId="0" borderId="0" xfId="0" applyNumberFormat="1" applyFont="1" applyBorder="1"/>
    <xf numFmtId="3" fontId="1" fillId="0" borderId="0" xfId="0" applyNumberFormat="1" applyFont="1" applyBorder="1"/>
    <xf numFmtId="3" fontId="2" fillId="0" borderId="0" xfId="0" applyNumberFormat="1" applyFont="1" applyBorder="1"/>
    <xf numFmtId="3" fontId="1" fillId="0" borderId="0" xfId="0" applyNumberFormat="1" applyFont="1" applyBorder="1" applyAlignment="1">
      <alignment wrapText="1"/>
    </xf>
    <xf numFmtId="0" fontId="1" fillId="0" borderId="0" xfId="0" applyNumberFormat="1" applyFont="1"/>
    <xf numFmtId="3" fontId="1" fillId="0" borderId="0" xfId="0" applyNumberFormat="1" applyFont="1"/>
    <xf numFmtId="3" fontId="3" fillId="0" borderId="0" xfId="0" applyNumberFormat="1" applyFont="1"/>
    <xf numFmtId="3" fontId="2" fillId="0" borderId="0" xfId="0" quotePrefix="1" applyNumberFormat="1" applyFont="1" applyFill="1" applyBorder="1" applyAlignment="1">
      <alignment horizontal="left"/>
    </xf>
    <xf numFmtId="3" fontId="2" fillId="0" borderId="0" xfId="0" applyNumberFormat="1" applyFont="1"/>
    <xf numFmtId="3" fontId="16" fillId="0" borderId="0" xfId="0" applyNumberFormat="1" applyFont="1" applyAlignment="1">
      <alignment wrapText="1"/>
    </xf>
    <xf numFmtId="0" fontId="7" fillId="0" borderId="6" xfId="0" applyNumberFormat="1" applyFont="1" applyBorder="1" applyAlignment="1">
      <alignment horizontal="center"/>
    </xf>
    <xf numFmtId="0" fontId="7" fillId="0" borderId="4" xfId="0" applyNumberFormat="1" applyFont="1" applyFill="1" applyBorder="1" applyAlignment="1">
      <alignment horizontal="center"/>
    </xf>
    <xf numFmtId="49" fontId="7" fillId="0" borderId="4" xfId="0" applyNumberFormat="1" applyFont="1" applyFill="1" applyBorder="1" applyAlignment="1">
      <alignment horizontal="center" shrinkToFit="1"/>
    </xf>
    <xf numFmtId="4" fontId="4" fillId="2" borderId="3" xfId="0" applyNumberFormat="1" applyFont="1" applyFill="1" applyBorder="1"/>
    <xf numFmtId="0" fontId="18" fillId="2" borderId="7" xfId="0" applyFont="1" applyFill="1" applyBorder="1"/>
    <xf numFmtId="0" fontId="2" fillId="2" borderId="7" xfId="0" applyFont="1" applyFill="1" applyBorder="1"/>
    <xf numFmtId="0" fontId="0" fillId="2" borderId="8" xfId="0" applyFill="1" applyBorder="1"/>
    <xf numFmtId="0" fontId="20" fillId="1" borderId="9" xfId="0" applyFont="1" applyFill="1" applyBorder="1" applyAlignment="1">
      <alignment horizontal="center"/>
    </xf>
    <xf numFmtId="0" fontId="20" fillId="1" borderId="10" xfId="0" applyFont="1" applyFill="1" applyBorder="1" applyAlignment="1">
      <alignment horizontal="right" vertical="center" wrapText="1"/>
    </xf>
    <xf numFmtId="0" fontId="20" fillId="1" borderId="11" xfId="0" applyFont="1" applyFill="1" applyBorder="1" applyAlignment="1">
      <alignment horizontal="left" wrapText="1"/>
    </xf>
    <xf numFmtId="0" fontId="20" fillId="0" borderId="12" xfId="0" applyFont="1" applyFill="1" applyBorder="1" applyAlignment="1">
      <alignment horizontal="left" wrapText="1"/>
    </xf>
    <xf numFmtId="4" fontId="21" fillId="0" borderId="5" xfId="0" applyNumberFormat="1" applyFont="1" applyFill="1" applyBorder="1"/>
    <xf numFmtId="4" fontId="21" fillId="0" borderId="13" xfId="0" applyNumberFormat="1" applyFont="1" applyFill="1" applyBorder="1"/>
    <xf numFmtId="0" fontId="20" fillId="0" borderId="14" xfId="0" applyFont="1" applyFill="1" applyBorder="1" applyAlignment="1">
      <alignment horizontal="left" wrapText="1"/>
    </xf>
    <xf numFmtId="4" fontId="21" fillId="0" borderId="6" xfId="0" applyNumberFormat="1" applyFont="1" applyFill="1" applyBorder="1"/>
    <xf numFmtId="4" fontId="21" fillId="0" borderId="15" xfId="0" applyNumberFormat="1" applyFont="1" applyFill="1" applyBorder="1"/>
    <xf numFmtId="0" fontId="23" fillId="0" borderId="0" xfId="0" applyFont="1"/>
    <xf numFmtId="0" fontId="24" fillId="0" borderId="0" xfId="0" applyFont="1"/>
    <xf numFmtId="0" fontId="24" fillId="0" borderId="0" xfId="0" quotePrefix="1" applyFont="1"/>
    <xf numFmtId="0" fontId="26" fillId="0" borderId="0" xfId="0" applyFont="1"/>
    <xf numFmtId="3" fontId="2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0" fontId="7" fillId="5" borderId="0" xfId="0" applyNumberFormat="1" applyFont="1" applyFill="1" applyBorder="1" applyAlignment="1">
      <alignment horizontal="center"/>
    </xf>
    <xf numFmtId="0" fontId="4" fillId="5" borderId="0" xfId="0" quotePrefix="1" applyNumberFormat="1" applyFont="1" applyFill="1" applyBorder="1" applyAlignment="1">
      <alignment horizontal="center" vertical="justify"/>
    </xf>
    <xf numFmtId="4" fontId="4" fillId="5" borderId="0" xfId="0" applyNumberFormat="1" applyFont="1" applyFill="1" applyBorder="1"/>
    <xf numFmtId="3" fontId="4" fillId="5" borderId="0" xfId="0" applyNumberFormat="1" applyFont="1" applyFill="1" applyBorder="1"/>
    <xf numFmtId="0" fontId="24" fillId="0" borderId="0" xfId="0" quotePrefix="1" applyFont="1" applyAlignment="1">
      <alignment wrapText="1"/>
    </xf>
    <xf numFmtId="0" fontId="24" fillId="0" borderId="0" xfId="0" applyFont="1" applyAlignment="1">
      <alignment wrapText="1"/>
    </xf>
    <xf numFmtId="3" fontId="3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/>
    <xf numFmtId="0" fontId="7" fillId="6" borderId="5" xfId="0" applyNumberFormat="1" applyFont="1" applyFill="1" applyBorder="1" applyAlignment="1">
      <alignment horizontal="center"/>
    </xf>
    <xf numFmtId="0" fontId="4" fillId="6" borderId="5" xfId="0" quotePrefix="1" applyNumberFormat="1" applyFont="1" applyFill="1" applyBorder="1" applyAlignment="1">
      <alignment horizontal="center" vertical="justify"/>
    </xf>
    <xf numFmtId="0" fontId="13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3" fontId="29" fillId="0" borderId="0" xfId="0" applyNumberFormat="1" applyFont="1"/>
    <xf numFmtId="0" fontId="4" fillId="4" borderId="4" xfId="0" applyNumberFormat="1" applyFont="1" applyFill="1" applyBorder="1" applyAlignment="1">
      <alignment horizontal="center"/>
    </xf>
    <xf numFmtId="3" fontId="10" fillId="4" borderId="0" xfId="0" applyNumberFormat="1" applyFont="1" applyFill="1"/>
    <xf numFmtId="0" fontId="4" fillId="4" borderId="5" xfId="0" applyNumberFormat="1" applyFont="1" applyFill="1" applyBorder="1" applyAlignment="1">
      <alignment horizontal="center"/>
    </xf>
    <xf numFmtId="0" fontId="4" fillId="4" borderId="6" xfId="0" applyNumberFormat="1" applyFont="1" applyFill="1" applyBorder="1" applyAlignment="1">
      <alignment horizontal="center"/>
    </xf>
    <xf numFmtId="4" fontId="7" fillId="0" borderId="6" xfId="0" applyNumberFormat="1" applyFont="1" applyBorder="1"/>
    <xf numFmtId="0" fontId="4" fillId="4" borderId="4" xfId="0" applyNumberFormat="1" applyFont="1" applyFill="1" applyBorder="1" applyAlignment="1">
      <alignment horizontal="center" wrapText="1"/>
    </xf>
    <xf numFmtId="0" fontId="4" fillId="4" borderId="5" xfId="0" applyNumberFormat="1" applyFont="1" applyFill="1" applyBorder="1" applyAlignment="1">
      <alignment horizontal="center" wrapText="1"/>
    </xf>
    <xf numFmtId="0" fontId="4" fillId="0" borderId="5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 wrapText="1"/>
    </xf>
    <xf numFmtId="0" fontId="7" fillId="0" borderId="6" xfId="0" applyNumberFormat="1" applyFont="1" applyFill="1" applyBorder="1" applyAlignment="1">
      <alignment horizontal="center"/>
    </xf>
    <xf numFmtId="0" fontId="7" fillId="0" borderId="6" xfId="0" applyNumberFormat="1" applyFont="1" applyFill="1" applyBorder="1" applyAlignment="1">
      <alignment horizontal="center" wrapText="1"/>
    </xf>
    <xf numFmtId="0" fontId="7" fillId="0" borderId="6" xfId="0" applyNumberFormat="1" applyFont="1" applyBorder="1" applyAlignment="1">
      <alignment horizontal="center" wrapText="1"/>
    </xf>
    <xf numFmtId="3" fontId="7" fillId="0" borderId="5" xfId="0" applyNumberFormat="1" applyFont="1" applyBorder="1" applyAlignment="1">
      <alignment horizontal="center"/>
    </xf>
    <xf numFmtId="0" fontId="7" fillId="0" borderId="19" xfId="0" applyNumberFormat="1" applyFont="1" applyBorder="1" applyAlignment="1">
      <alignment horizontal="center"/>
    </xf>
    <xf numFmtId="0" fontId="7" fillId="0" borderId="20" xfId="0" applyNumberFormat="1" applyFont="1" applyBorder="1" applyAlignment="1">
      <alignment horizontal="center"/>
    </xf>
    <xf numFmtId="49" fontId="4" fillId="4" borderId="4" xfId="0" applyNumberFormat="1" applyFont="1" applyFill="1" applyBorder="1" applyAlignment="1">
      <alignment horizontal="center" shrinkToFit="1"/>
    </xf>
    <xf numFmtId="49" fontId="4" fillId="4" borderId="5" xfId="0" applyNumberFormat="1" applyFont="1" applyFill="1" applyBorder="1" applyAlignment="1">
      <alignment horizontal="center" shrinkToFit="1"/>
    </xf>
    <xf numFmtId="3" fontId="11" fillId="5" borderId="0" xfId="0" applyNumberFormat="1" applyFont="1" applyFill="1"/>
    <xf numFmtId="3" fontId="1" fillId="0" borderId="1" xfId="0" applyNumberFormat="1" applyFont="1" applyBorder="1"/>
    <xf numFmtId="3" fontId="1" fillId="0" borderId="0" xfId="0" applyNumberFormat="1" applyFont="1" applyBorder="1" applyAlignment="1">
      <alignment horizontal="left" indent="1"/>
    </xf>
    <xf numFmtId="3" fontId="12" fillId="0" borderId="0" xfId="0" applyNumberFormat="1" applyFont="1" applyBorder="1" applyAlignment="1">
      <alignment horizontal="left" indent="1"/>
    </xf>
    <xf numFmtId="0" fontId="0" fillId="0" borderId="5" xfId="0" applyBorder="1"/>
    <xf numFmtId="0" fontId="4" fillId="2" borderId="22" xfId="0" applyNumberFormat="1" applyFont="1" applyFill="1" applyBorder="1" applyAlignment="1">
      <alignment horizontal="center"/>
    </xf>
    <xf numFmtId="3" fontId="10" fillId="0" borderId="0" xfId="0" applyNumberFormat="1" applyFont="1" applyBorder="1"/>
    <xf numFmtId="0" fontId="4" fillId="2" borderId="22" xfId="0" applyNumberFormat="1" applyFont="1" applyFill="1" applyBorder="1" applyAlignment="1">
      <alignment horizontal="center" wrapText="1" shrinkToFit="1"/>
    </xf>
    <xf numFmtId="0" fontId="4" fillId="4" borderId="23" xfId="0" applyNumberFormat="1" applyFont="1" applyFill="1" applyBorder="1" applyAlignment="1">
      <alignment horizontal="center" vertical="center" wrapText="1"/>
    </xf>
    <xf numFmtId="0" fontId="4" fillId="4" borderId="24" xfId="0" quotePrefix="1" applyNumberFormat="1" applyFont="1" applyFill="1" applyBorder="1" applyAlignment="1">
      <alignment horizontal="left" vertical="center" wrapText="1"/>
    </xf>
    <xf numFmtId="0" fontId="4" fillId="4" borderId="24" xfId="0" applyNumberFormat="1" applyFont="1" applyFill="1" applyBorder="1" applyAlignment="1">
      <alignment horizontal="left"/>
    </xf>
    <xf numFmtId="0" fontId="4" fillId="4" borderId="23" xfId="0" applyNumberFormat="1" applyFont="1" applyFill="1" applyBorder="1" applyAlignment="1">
      <alignment horizontal="center"/>
    </xf>
    <xf numFmtId="0" fontId="4" fillId="5" borderId="17" xfId="0" quotePrefix="1" applyNumberFormat="1" applyFont="1" applyFill="1" applyBorder="1" applyAlignment="1">
      <alignment horizontal="center" vertical="center" wrapText="1"/>
    </xf>
    <xf numFmtId="0" fontId="4" fillId="5" borderId="18" xfId="0" applyNumberFormat="1" applyFont="1" applyFill="1" applyBorder="1" applyAlignment="1">
      <alignment horizontal="center" vertical="center" wrapText="1"/>
    </xf>
    <xf numFmtId="3" fontId="4" fillId="5" borderId="18" xfId="0" applyNumberFormat="1" applyFont="1" applyFill="1" applyBorder="1" applyAlignment="1">
      <alignment horizontal="center" vertical="center" wrapText="1"/>
    </xf>
    <xf numFmtId="3" fontId="10" fillId="0" borderId="25" xfId="0" applyNumberFormat="1" applyFont="1" applyBorder="1"/>
    <xf numFmtId="3" fontId="10" fillId="0" borderId="26" xfId="0" applyNumberFormat="1" applyFont="1" applyBorder="1"/>
    <xf numFmtId="3" fontId="10" fillId="0" borderId="27" xfId="0" applyNumberFormat="1" applyFont="1" applyBorder="1"/>
    <xf numFmtId="0" fontId="4" fillId="2" borderId="28" xfId="0" applyNumberFormat="1" applyFont="1" applyFill="1" applyBorder="1" applyAlignment="1">
      <alignment horizontal="center"/>
    </xf>
    <xf numFmtId="0" fontId="7" fillId="0" borderId="29" xfId="0" applyNumberFormat="1" applyFont="1" applyBorder="1" applyAlignment="1">
      <alignment horizontal="center"/>
    </xf>
    <xf numFmtId="0" fontId="7" fillId="0" borderId="12" xfId="0" applyNumberFormat="1" applyFont="1" applyBorder="1" applyAlignment="1">
      <alignment horizontal="center"/>
    </xf>
    <xf numFmtId="0" fontId="7" fillId="0" borderId="14" xfId="0" applyNumberFormat="1" applyFont="1" applyBorder="1" applyAlignment="1">
      <alignment horizontal="center"/>
    </xf>
    <xf numFmtId="0" fontId="4" fillId="2" borderId="30" xfId="0" applyNumberFormat="1" applyFont="1" applyFill="1" applyBorder="1" applyAlignment="1">
      <alignment horizontal="center"/>
    </xf>
    <xf numFmtId="0" fontId="7" fillId="0" borderId="31" xfId="0" applyNumberFormat="1" applyFont="1" applyBorder="1" applyAlignment="1">
      <alignment horizontal="center"/>
    </xf>
    <xf numFmtId="0" fontId="7" fillId="0" borderId="29" xfId="0" applyNumberFormat="1" applyFont="1" applyFill="1" applyBorder="1" applyAlignment="1">
      <alignment horizontal="center"/>
    </xf>
    <xf numFmtId="0" fontId="7" fillId="6" borderId="30" xfId="0" applyNumberFormat="1" applyFont="1" applyFill="1" applyBorder="1" applyAlignment="1">
      <alignment horizontal="center"/>
    </xf>
    <xf numFmtId="0" fontId="4" fillId="6" borderId="3" xfId="0" quotePrefix="1" applyNumberFormat="1" applyFont="1" applyFill="1" applyBorder="1" applyAlignment="1">
      <alignment horizontal="center" vertical="justify"/>
    </xf>
    <xf numFmtId="3" fontId="11" fillId="0" borderId="32" xfId="0" applyNumberFormat="1" applyFont="1" applyBorder="1"/>
    <xf numFmtId="0" fontId="4" fillId="0" borderId="19" xfId="0" applyNumberFormat="1" applyFont="1" applyBorder="1" applyAlignment="1">
      <alignment horizontal="center" wrapText="1"/>
    </xf>
    <xf numFmtId="4" fontId="2" fillId="0" borderId="5" xfId="0" applyNumberFormat="1" applyFont="1" applyBorder="1" applyAlignment="1">
      <alignment wrapText="1"/>
    </xf>
    <xf numFmtId="0" fontId="13" fillId="0" borderId="0" xfId="0" applyFont="1" applyAlignment="1">
      <alignment horizontal="center" wrapText="1"/>
    </xf>
    <xf numFmtId="3" fontId="1" fillId="0" borderId="1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0" fontId="19" fillId="0" borderId="32" xfId="0" applyFont="1" applyBorder="1" applyAlignment="1">
      <alignment horizontal="left"/>
    </xf>
    <xf numFmtId="0" fontId="20" fillId="2" borderId="33" xfId="0" applyFont="1" applyFill="1" applyBorder="1" applyAlignment="1">
      <alignment horizontal="center"/>
    </xf>
    <xf numFmtId="0" fontId="21" fillId="2" borderId="26" xfId="0" applyFont="1" applyFill="1" applyBorder="1" applyAlignment="1">
      <alignment horizontal="center"/>
    </xf>
    <xf numFmtId="0" fontId="21" fillId="2" borderId="8" xfId="0" applyFont="1" applyFill="1" applyBorder="1" applyAlignment="1">
      <alignment horizontal="center"/>
    </xf>
    <xf numFmtId="0" fontId="20" fillId="0" borderId="16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/>
    </xf>
    <xf numFmtId="0" fontId="20" fillId="0" borderId="3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6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3" fontId="2" fillId="0" borderId="3" xfId="0" applyNumberFormat="1" applyFont="1" applyBorder="1"/>
    <xf numFmtId="3" fontId="9" fillId="7" borderId="18" xfId="0" applyNumberFormat="1" applyFont="1" applyFill="1" applyBorder="1" applyAlignment="1">
      <alignment horizontal="center" vertical="center" wrapText="1"/>
    </xf>
    <xf numFmtId="4" fontId="2" fillId="5" borderId="0" xfId="0" applyNumberFormat="1" applyFont="1" applyFill="1" applyBorder="1"/>
    <xf numFmtId="4" fontId="2" fillId="2" borderId="19" xfId="0" applyNumberFormat="1" applyFont="1" applyFill="1" applyBorder="1"/>
    <xf numFmtId="0" fontId="2" fillId="2" borderId="31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 wrapText="1"/>
    </xf>
    <xf numFmtId="0" fontId="0" fillId="6" borderId="7" xfId="0" applyFill="1" applyBorder="1"/>
    <xf numFmtId="0" fontId="0" fillId="0" borderId="37" xfId="0" applyFill="1" applyBorder="1" applyAlignment="1"/>
    <xf numFmtId="0" fontId="0" fillId="6" borderId="26" xfId="0" applyFill="1" applyBorder="1"/>
    <xf numFmtId="0" fontId="2" fillId="5" borderId="0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0" fillId="0" borderId="7" xfId="0" applyFill="1" applyBorder="1" applyAlignment="1"/>
    <xf numFmtId="0" fontId="20" fillId="0" borderId="16" xfId="0" applyFont="1" applyFill="1" applyBorder="1" applyAlignment="1">
      <alignment horizontal="left" vertical="center" wrapText="1"/>
    </xf>
    <xf numFmtId="4" fontId="21" fillId="0" borderId="34" xfId="0" applyNumberFormat="1" applyFont="1" applyFill="1" applyBorder="1"/>
    <xf numFmtId="4" fontId="21" fillId="0" borderId="35" xfId="0" applyNumberFormat="1" applyFont="1" applyFill="1" applyBorder="1"/>
    <xf numFmtId="0" fontId="20" fillId="0" borderId="12" xfId="0" applyFont="1" applyFill="1" applyBorder="1" applyAlignment="1">
      <alignment horizontal="center" wrapText="1"/>
    </xf>
    <xf numFmtId="4" fontId="2" fillId="2" borderId="39" xfId="0" applyNumberFormat="1" applyFont="1" applyFill="1" applyBorder="1"/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2" fillId="0" borderId="29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3" fontId="1" fillId="0" borderId="4" xfId="0" applyNumberFormat="1" applyFont="1" applyBorder="1" applyAlignment="1">
      <alignment vertical="center" wrapText="1"/>
    </xf>
    <xf numFmtId="3" fontId="1" fillId="0" borderId="40" xfId="0" applyNumberFormat="1" applyFont="1" applyBorder="1" applyAlignment="1">
      <alignment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3" fontId="4" fillId="7" borderId="18" xfId="0" applyNumberFormat="1" applyFont="1" applyFill="1" applyBorder="1" applyAlignment="1">
      <alignment horizontal="center" vertical="center" wrapText="1"/>
    </xf>
    <xf numFmtId="3" fontId="4" fillId="4" borderId="18" xfId="0" applyNumberFormat="1" applyFont="1" applyFill="1" applyBorder="1" applyAlignment="1">
      <alignment horizontal="center" vertical="center" wrapText="1"/>
    </xf>
    <xf numFmtId="0" fontId="4" fillId="4" borderId="17" xfId="0" quotePrefix="1" applyNumberFormat="1" applyFont="1" applyFill="1" applyBorder="1" applyAlignment="1">
      <alignment horizontal="center" vertical="center" wrapText="1"/>
    </xf>
    <xf numFmtId="0" fontId="4" fillId="4" borderId="18" xfId="0" applyNumberFormat="1" applyFont="1" applyFill="1" applyBorder="1" applyAlignment="1">
      <alignment horizontal="center" vertical="center" wrapText="1"/>
    </xf>
    <xf numFmtId="3" fontId="1" fillId="5" borderId="0" xfId="0" applyNumberFormat="1" applyFont="1" applyFill="1" applyBorder="1" applyAlignment="1">
      <alignment horizontal="center" wrapText="1"/>
    </xf>
    <xf numFmtId="3" fontId="1" fillId="5" borderId="0" xfId="0" applyNumberFormat="1" applyFont="1" applyFill="1"/>
    <xf numFmtId="0" fontId="30" fillId="0" borderId="12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4" fontId="2" fillId="0" borderId="4" xfId="0" applyNumberFormat="1" applyFont="1" applyBorder="1" applyAlignment="1">
      <alignment vertical="center" wrapText="1"/>
    </xf>
    <xf numFmtId="4" fontId="2" fillId="0" borderId="3" xfId="0" applyNumberFormat="1" applyFont="1" applyBorder="1"/>
    <xf numFmtId="4" fontId="1" fillId="0" borderId="4" xfId="0" applyNumberFormat="1" applyFont="1" applyBorder="1" applyAlignment="1">
      <alignment vertical="center" wrapText="1"/>
    </xf>
    <xf numFmtId="0" fontId="4" fillId="5" borderId="41" xfId="0" quotePrefix="1" applyNumberFormat="1" applyFont="1" applyFill="1" applyBorder="1" applyAlignment="1">
      <alignment horizontal="left" vertical="center" wrapText="1"/>
    </xf>
    <xf numFmtId="0" fontId="4" fillId="0" borderId="42" xfId="0" applyNumberFormat="1" applyFont="1" applyBorder="1" applyAlignment="1">
      <alignment horizontal="left"/>
    </xf>
    <xf numFmtId="4" fontId="4" fillId="4" borderId="23" xfId="0" applyNumberFormat="1" applyFont="1" applyFill="1" applyBorder="1" applyAlignment="1">
      <alignment horizontal="center"/>
    </xf>
    <xf numFmtId="4" fontId="4" fillId="2" borderId="3" xfId="0" applyNumberFormat="1" applyFont="1" applyFill="1" applyBorder="1" applyAlignment="1">
      <alignment horizontal="center"/>
    </xf>
    <xf numFmtId="4" fontId="4" fillId="4" borderId="23" xfId="0" applyNumberFormat="1" applyFont="1" applyFill="1" applyBorder="1" applyAlignment="1">
      <alignment horizontal="center" vertical="center" wrapText="1"/>
    </xf>
    <xf numFmtId="4" fontId="4" fillId="6" borderId="3" xfId="0" quotePrefix="1" applyNumberFormat="1" applyFont="1" applyFill="1" applyBorder="1" applyAlignment="1">
      <alignment horizontal="center" vertical="justify"/>
    </xf>
    <xf numFmtId="4" fontId="4" fillId="2" borderId="22" xfId="0" applyNumberFormat="1" applyFont="1" applyFill="1" applyBorder="1"/>
    <xf numFmtId="4" fontId="7" fillId="0" borderId="4" xfId="0" applyNumberFormat="1" applyFont="1" applyBorder="1"/>
    <xf numFmtId="4" fontId="7" fillId="0" borderId="4" xfId="0" applyNumberFormat="1" applyFont="1" applyBorder="1" applyAlignment="1">
      <alignment wrapText="1"/>
    </xf>
    <xf numFmtId="4" fontId="7" fillId="0" borderId="5" xfId="0" applyNumberFormat="1" applyFont="1" applyBorder="1"/>
    <xf numFmtId="4" fontId="7" fillId="0" borderId="5" xfId="0" applyNumberFormat="1" applyFont="1" applyBorder="1" applyAlignment="1">
      <alignment wrapText="1"/>
    </xf>
    <xf numFmtId="4" fontId="7" fillId="0" borderId="19" xfId="0" applyNumberFormat="1" applyFont="1" applyBorder="1"/>
    <xf numFmtId="4" fontId="7" fillId="0" borderId="4" xfId="0" applyNumberFormat="1" applyFont="1" applyFill="1" applyBorder="1"/>
    <xf numFmtId="4" fontId="7" fillId="0" borderId="23" xfId="0" applyNumberFormat="1" applyFont="1" applyBorder="1"/>
    <xf numFmtId="4" fontId="4" fillId="4" borderId="23" xfId="0" applyNumberFormat="1" applyFont="1" applyFill="1" applyBorder="1"/>
    <xf numFmtId="4" fontId="4" fillId="6" borderId="3" xfId="0" applyNumberFormat="1" applyFont="1" applyFill="1" applyBorder="1"/>
    <xf numFmtId="4" fontId="4" fillId="7" borderId="3" xfId="0" applyNumberFormat="1" applyFont="1" applyFill="1" applyBorder="1"/>
    <xf numFmtId="165" fontId="29" fillId="0" borderId="0" xfId="0" applyNumberFormat="1" applyFont="1"/>
    <xf numFmtId="165" fontId="11" fillId="0" borderId="0" xfId="0" applyNumberFormat="1" applyFont="1"/>
    <xf numFmtId="165" fontId="0" fillId="0" borderId="0" xfId="0" applyNumberFormat="1"/>
    <xf numFmtId="4" fontId="33" fillId="8" borderId="6" xfId="0" applyNumberFormat="1" applyFont="1" applyFill="1" applyBorder="1" applyAlignment="1">
      <alignment horizontal="center" vertical="center" wrapText="1"/>
    </xf>
    <xf numFmtId="3" fontId="7" fillId="0" borderId="0" xfId="0" applyNumberFormat="1" applyFont="1"/>
    <xf numFmtId="3" fontId="32" fillId="0" borderId="0" xfId="0" applyNumberFormat="1" applyFont="1"/>
    <xf numFmtId="3" fontId="7" fillId="0" borderId="0" xfId="0" applyNumberFormat="1" applyFont="1" applyBorder="1" applyAlignment="1">
      <alignment horizontal="left" indent="1"/>
    </xf>
    <xf numFmtId="0" fontId="0" fillId="0" borderId="0" xfId="0" applyFill="1" applyAlignment="1">
      <alignment horizontal="center" wrapText="1"/>
    </xf>
    <xf numFmtId="3" fontId="11" fillId="0" borderId="0" xfId="0" applyNumberFormat="1" applyFont="1" applyFill="1"/>
    <xf numFmtId="3" fontId="11" fillId="0" borderId="0" xfId="0" applyNumberFormat="1" applyFont="1" applyFill="1" applyAlignment="1">
      <alignment wrapText="1"/>
    </xf>
    <xf numFmtId="3" fontId="29" fillId="0" borderId="0" xfId="0" applyNumberFormat="1" applyFont="1" applyFill="1"/>
    <xf numFmtId="3" fontId="10" fillId="0" borderId="0" xfId="0" applyNumberFormat="1" applyFont="1" applyFill="1"/>
    <xf numFmtId="4" fontId="4" fillId="2" borderId="19" xfId="0" applyNumberFormat="1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horizontal="center"/>
    </xf>
    <xf numFmtId="0" fontId="4" fillId="0" borderId="44" xfId="0" applyNumberFormat="1" applyFont="1" applyBorder="1" applyAlignment="1">
      <alignment horizontal="left"/>
    </xf>
    <xf numFmtId="4" fontId="4" fillId="2" borderId="19" xfId="0" applyNumberFormat="1" applyFont="1" applyFill="1" applyBorder="1" applyAlignment="1">
      <alignment horizontal="center" wrapText="1" shrinkToFit="1"/>
    </xf>
    <xf numFmtId="0" fontId="33" fillId="8" borderId="45" xfId="0" quotePrefix="1" applyNumberFormat="1" applyFont="1" applyFill="1" applyBorder="1" applyAlignment="1">
      <alignment horizontal="left" vertical="center" wrapText="1"/>
    </xf>
    <xf numFmtId="0" fontId="33" fillId="8" borderId="6" xfId="0" applyNumberFormat="1" applyFont="1" applyFill="1" applyBorder="1" applyAlignment="1">
      <alignment horizontal="center" vertical="center" wrapText="1"/>
    </xf>
    <xf numFmtId="0" fontId="33" fillId="8" borderId="45" xfId="0" applyNumberFormat="1" applyFont="1" applyFill="1" applyBorder="1" applyAlignment="1">
      <alignment horizontal="left"/>
    </xf>
    <xf numFmtId="3" fontId="34" fillId="8" borderId="6" xfId="0" applyNumberFormat="1" applyFont="1" applyFill="1" applyBorder="1" applyAlignment="1">
      <alignment horizontal="center"/>
    </xf>
    <xf numFmtId="164" fontId="32" fillId="0" borderId="5" xfId="0" applyNumberFormat="1" applyFont="1" applyBorder="1"/>
    <xf numFmtId="164" fontId="4" fillId="2" borderId="3" xfId="0" applyNumberFormat="1" applyFont="1" applyFill="1" applyBorder="1"/>
    <xf numFmtId="164" fontId="4" fillId="4" borderId="4" xfId="0" applyNumberFormat="1" applyFont="1" applyFill="1" applyBorder="1"/>
    <xf numFmtId="164" fontId="4" fillId="4" borderId="6" xfId="0" applyNumberFormat="1" applyFont="1" applyFill="1" applyBorder="1"/>
    <xf numFmtId="164" fontId="7" fillId="0" borderId="6" xfId="0" applyNumberFormat="1" applyFont="1" applyBorder="1"/>
    <xf numFmtId="164" fontId="7" fillId="0" borderId="4" xfId="0" applyNumberFormat="1" applyFont="1" applyBorder="1"/>
    <xf numFmtId="164" fontId="7" fillId="0" borderId="4" xfId="0" applyNumberFormat="1" applyFont="1" applyFill="1" applyBorder="1"/>
    <xf numFmtId="164" fontId="7" fillId="0" borderId="5" xfId="0" applyNumberFormat="1" applyFont="1" applyFill="1" applyBorder="1"/>
    <xf numFmtId="164" fontId="4" fillId="4" borderId="5" xfId="0" applyNumberFormat="1" applyFont="1" applyFill="1" applyBorder="1"/>
    <xf numFmtId="164" fontId="7" fillId="0" borderId="6" xfId="0" applyNumberFormat="1" applyFont="1" applyFill="1" applyBorder="1"/>
    <xf numFmtId="164" fontId="7" fillId="0" borderId="5" xfId="0" applyNumberFormat="1" applyFont="1" applyBorder="1"/>
    <xf numFmtId="164" fontId="4" fillId="0" borderId="5" xfId="0" applyNumberFormat="1" applyFont="1" applyBorder="1"/>
    <xf numFmtId="164" fontId="7" fillId="0" borderId="19" xfId="0" applyNumberFormat="1" applyFont="1" applyBorder="1"/>
    <xf numFmtId="164" fontId="34" fillId="8" borderId="6" xfId="0" applyNumberFormat="1" applyFont="1" applyFill="1" applyBorder="1"/>
    <xf numFmtId="164" fontId="4" fillId="3" borderId="5" xfId="0" applyNumberFormat="1" applyFont="1" applyFill="1" applyBorder="1"/>
    <xf numFmtId="164" fontId="4" fillId="6" borderId="5" xfId="0" applyNumberFormat="1" applyFont="1" applyFill="1" applyBorder="1"/>
    <xf numFmtId="164" fontId="4" fillId="7" borderId="5" xfId="0" applyNumberFormat="1" applyFont="1" applyFill="1" applyBorder="1"/>
    <xf numFmtId="4" fontId="2" fillId="0" borderId="5" xfId="0" applyNumberFormat="1" applyFont="1" applyBorder="1"/>
    <xf numFmtId="4" fontId="2" fillId="0" borderId="13" xfId="0" applyNumberFormat="1" applyFont="1" applyBorder="1"/>
    <xf numFmtId="4" fontId="0" fillId="0" borderId="5" xfId="0" applyNumberFormat="1" applyBorder="1"/>
    <xf numFmtId="4" fontId="0" fillId="0" borderId="13" xfId="0" applyNumberFormat="1" applyBorder="1"/>
    <xf numFmtId="4" fontId="1" fillId="0" borderId="40" xfId="0" applyNumberFormat="1" applyFont="1" applyBorder="1" applyAlignment="1">
      <alignment vertical="center" wrapText="1"/>
    </xf>
    <xf numFmtId="4" fontId="1" fillId="0" borderId="5" xfId="0" applyNumberFormat="1" applyFont="1" applyBorder="1"/>
    <xf numFmtId="4" fontId="2" fillId="0" borderId="36" xfId="0" applyNumberFormat="1" applyFont="1" applyBorder="1"/>
    <xf numFmtId="4" fontId="0" fillId="0" borderId="6" xfId="0" applyNumberFormat="1" applyBorder="1"/>
    <xf numFmtId="4" fontId="2" fillId="9" borderId="34" xfId="0" applyNumberFormat="1" applyFont="1" applyFill="1" applyBorder="1"/>
    <xf numFmtId="4" fontId="2" fillId="9" borderId="3" xfId="0" applyNumberFormat="1" applyFont="1" applyFill="1" applyBorder="1"/>
    <xf numFmtId="4" fontId="1" fillId="0" borderId="13" xfId="0" applyNumberFormat="1" applyFont="1" applyBorder="1"/>
    <xf numFmtId="4" fontId="2" fillId="0" borderId="5" xfId="0" applyNumberFormat="1" applyFont="1" applyBorder="1" applyAlignment="1">
      <alignment vertical="center" wrapText="1"/>
    </xf>
    <xf numFmtId="4" fontId="1" fillId="0" borderId="5" xfId="0" applyNumberFormat="1" applyFont="1" applyBorder="1" applyAlignment="1">
      <alignment vertical="center" wrapText="1"/>
    </xf>
    <xf numFmtId="4" fontId="1" fillId="0" borderId="46" xfId="0" applyNumberFormat="1" applyFont="1" applyBorder="1" applyAlignment="1">
      <alignment vertical="center" wrapText="1"/>
    </xf>
    <xf numFmtId="4" fontId="2" fillId="9" borderId="5" xfId="0" applyNumberFormat="1" applyFont="1" applyFill="1" applyBorder="1"/>
    <xf numFmtId="4" fontId="1" fillId="0" borderId="6" xfId="0" applyNumberFormat="1" applyFont="1" applyBorder="1"/>
    <xf numFmtId="4" fontId="1" fillId="0" borderId="15" xfId="0" applyNumberFormat="1" applyFont="1" applyBorder="1"/>
    <xf numFmtId="4" fontId="2" fillId="0" borderId="6" xfId="0" applyNumberFormat="1" applyFont="1" applyBorder="1"/>
    <xf numFmtId="4" fontId="2" fillId="0" borderId="15" xfId="0" applyNumberFormat="1" applyFont="1" applyBorder="1"/>
    <xf numFmtId="0" fontId="0" fillId="5" borderId="0" xfId="0" applyFill="1" applyBorder="1"/>
    <xf numFmtId="0" fontId="2" fillId="5" borderId="0" xfId="0" applyFont="1" applyFill="1" applyBorder="1" applyAlignment="1">
      <alignment wrapText="1"/>
    </xf>
    <xf numFmtId="165" fontId="0" fillId="5" borderId="0" xfId="0" applyNumberFormat="1" applyFill="1" applyBorder="1"/>
    <xf numFmtId="0" fontId="2" fillId="5" borderId="0" xfId="0" applyFont="1" applyFill="1" applyBorder="1" applyAlignment="1">
      <alignment vertical="center" wrapText="1"/>
    </xf>
    <xf numFmtId="3" fontId="9" fillId="5" borderId="0" xfId="0" applyNumberFormat="1" applyFont="1" applyFill="1" applyBorder="1" applyAlignment="1">
      <alignment horizontal="center" vertical="center" wrapText="1"/>
    </xf>
    <xf numFmtId="3" fontId="9" fillId="5" borderId="0" xfId="0" quotePrefix="1" applyNumberFormat="1" applyFont="1" applyFill="1" applyBorder="1" applyAlignment="1">
      <alignment horizontal="center" vertical="center" wrapText="1"/>
    </xf>
    <xf numFmtId="3" fontId="28" fillId="5" borderId="0" xfId="0" applyNumberFormat="1" applyFont="1" applyFill="1" applyBorder="1" applyAlignment="1">
      <alignment horizontal="center" vertical="center" wrapText="1"/>
    </xf>
    <xf numFmtId="3" fontId="4" fillId="5" borderId="0" xfId="0" applyNumberFormat="1" applyFont="1" applyFill="1" applyBorder="1" applyAlignment="1">
      <alignment horizontal="center" vertical="center"/>
    </xf>
    <xf numFmtId="3" fontId="4" fillId="5" borderId="0" xfId="0" applyNumberFormat="1" applyFont="1" applyFill="1" applyBorder="1" applyAlignment="1">
      <alignment horizontal="center" vertical="center" wrapText="1"/>
    </xf>
    <xf numFmtId="3" fontId="4" fillId="5" borderId="0" xfId="0" quotePrefix="1" applyNumberFormat="1" applyFont="1" applyFill="1" applyBorder="1" applyAlignment="1">
      <alignment horizontal="center" vertical="center" wrapText="1"/>
    </xf>
    <xf numFmtId="3" fontId="11" fillId="5" borderId="0" xfId="0" applyNumberFormat="1" applyFont="1" applyFill="1" applyBorder="1"/>
    <xf numFmtId="0" fontId="20" fillId="5" borderId="0" xfId="0" applyFont="1" applyFill="1" applyBorder="1" applyAlignment="1">
      <alignment horizontal="center" vertical="center" wrapText="1"/>
    </xf>
    <xf numFmtId="0" fontId="4" fillId="5" borderId="41" xfId="0" quotePrefix="1" applyNumberFormat="1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3" fontId="35" fillId="0" borderId="0" xfId="0" applyNumberFormat="1" applyFont="1"/>
    <xf numFmtId="0" fontId="0" fillId="0" borderId="0" xfId="0" applyAlignment="1">
      <alignment horizontal="right"/>
    </xf>
    <xf numFmtId="164" fontId="36" fillId="0" borderId="5" xfId="0" applyNumberFormat="1" applyFont="1" applyBorder="1"/>
    <xf numFmtId="164" fontId="7" fillId="0" borderId="0" xfId="0" applyNumberFormat="1" applyFont="1"/>
    <xf numFmtId="0" fontId="1" fillId="0" borderId="0" xfId="0" applyNumberFormat="1" applyFont="1" applyBorder="1" applyAlignment="1">
      <alignment horizontal="center"/>
    </xf>
    <xf numFmtId="3" fontId="3" fillId="0" borderId="0" xfId="0" applyNumberFormat="1" applyFont="1" applyBorder="1"/>
    <xf numFmtId="0" fontId="1" fillId="0" borderId="0" xfId="0" applyFont="1" applyAlignment="1">
      <alignment horizontal="right"/>
    </xf>
    <xf numFmtId="4" fontId="2" fillId="0" borderId="4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2" fillId="0" borderId="40" xfId="0" applyNumberFormat="1" applyFont="1" applyBorder="1" applyAlignment="1">
      <alignment horizontal="right" vertical="center" wrapText="1"/>
    </xf>
    <xf numFmtId="4" fontId="1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/>
    <xf numFmtId="166" fontId="32" fillId="0" borderId="5" xfId="0" applyNumberFormat="1" applyFont="1" applyBorder="1"/>
    <xf numFmtId="166" fontId="32" fillId="0" borderId="0" xfId="0" applyNumberFormat="1" applyFont="1"/>
    <xf numFmtId="164" fontId="4" fillId="4" borderId="34" xfId="0" applyNumberFormat="1" applyFont="1" applyFill="1" applyBorder="1"/>
    <xf numFmtId="4" fontId="2" fillId="0" borderId="40" xfId="0" applyNumberFormat="1" applyFont="1" applyBorder="1" applyAlignment="1">
      <alignment vertical="center" wrapText="1"/>
    </xf>
    <xf numFmtId="4" fontId="2" fillId="9" borderId="35" xfId="0" applyNumberFormat="1" applyFont="1" applyFill="1" applyBorder="1"/>
    <xf numFmtId="4" fontId="2" fillId="9" borderId="36" xfId="0" applyNumberFormat="1" applyFont="1" applyFill="1" applyBorder="1"/>
    <xf numFmtId="4" fontId="2" fillId="0" borderId="13" xfId="0" applyNumberFormat="1" applyFont="1" applyBorder="1" applyAlignment="1">
      <alignment vertical="center" wrapText="1"/>
    </xf>
    <xf numFmtId="4" fontId="1" fillId="0" borderId="13" xfId="0" applyNumberFormat="1" applyFont="1" applyBorder="1" applyAlignment="1">
      <alignment vertical="center" wrapText="1"/>
    </xf>
    <xf numFmtId="3" fontId="2" fillId="0" borderId="36" xfId="0" applyNumberFormat="1" applyFont="1" applyBorder="1"/>
    <xf numFmtId="0" fontId="4" fillId="0" borderId="23" xfId="0" applyNumberFormat="1" applyFont="1" applyBorder="1" applyAlignment="1">
      <alignment horizontal="left"/>
    </xf>
    <xf numFmtId="3" fontId="4" fillId="3" borderId="23" xfId="0" applyNumberFormat="1" applyFont="1" applyFill="1" applyBorder="1" applyAlignment="1">
      <alignment horizontal="center" vertical="center"/>
    </xf>
    <xf numFmtId="4" fontId="1" fillId="0" borderId="18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/>
    </xf>
    <xf numFmtId="3" fontId="3" fillId="0" borderId="52" xfId="0" applyNumberFormat="1" applyFont="1" applyBorder="1" applyAlignment="1">
      <alignment horizontal="center"/>
    </xf>
    <xf numFmtId="0" fontId="19" fillId="0" borderId="32" xfId="0" applyFont="1" applyBorder="1" applyAlignment="1">
      <alignment horizontal="left"/>
    </xf>
    <xf numFmtId="3" fontId="41" fillId="0" borderId="0" xfId="0" applyNumberFormat="1" applyFont="1" applyAlignment="1">
      <alignment horizontal="right" wrapText="1"/>
    </xf>
    <xf numFmtId="0" fontId="1" fillId="0" borderId="5" xfId="0" applyFont="1" applyBorder="1" applyAlignment="1">
      <alignment horizontal="left"/>
    </xf>
    <xf numFmtId="0" fontId="1" fillId="0" borderId="43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20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37" fillId="5" borderId="0" xfId="0" applyFont="1" applyFill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0" fillId="0" borderId="5" xfId="0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/>
    <xf numFmtId="0" fontId="2" fillId="0" borderId="3" xfId="0" applyFont="1" applyBorder="1" applyAlignment="1">
      <alignment horizontal="left"/>
    </xf>
    <xf numFmtId="0" fontId="1" fillId="0" borderId="4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4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2" fillId="0" borderId="4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0" fillId="0" borderId="32" xfId="0" applyBorder="1" applyAlignment="1"/>
    <xf numFmtId="0" fontId="2" fillId="0" borderId="32" xfId="0" applyFont="1" applyBorder="1" applyAlignment="1"/>
    <xf numFmtId="0" fontId="2" fillId="0" borderId="34" xfId="0" applyFont="1" applyBorder="1" applyAlignment="1">
      <alignment horizontal="center" vertical="center"/>
    </xf>
    <xf numFmtId="0" fontId="2" fillId="0" borderId="4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2" fillId="9" borderId="21" xfId="0" applyFont="1" applyFill="1" applyBorder="1" applyAlignment="1">
      <alignment horizontal="center"/>
    </xf>
    <xf numFmtId="0" fontId="2" fillId="9" borderId="50" xfId="0" applyFont="1" applyFill="1" applyBorder="1" applyAlignment="1">
      <alignment horizontal="center"/>
    </xf>
    <xf numFmtId="0" fontId="2" fillId="9" borderId="51" xfId="0" applyFont="1" applyFill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9" borderId="49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20" xfId="0" applyFont="1" applyFill="1" applyBorder="1" applyAlignment="1">
      <alignment horizontal="center"/>
    </xf>
    <xf numFmtId="0" fontId="2" fillId="9" borderId="47" xfId="0" applyFont="1" applyFill="1" applyBorder="1" applyAlignment="1">
      <alignment horizontal="center"/>
    </xf>
    <xf numFmtId="0" fontId="2" fillId="9" borderId="48" xfId="0" applyFont="1" applyFill="1" applyBorder="1" applyAlignment="1">
      <alignment horizontal="center"/>
    </xf>
    <xf numFmtId="0" fontId="2" fillId="9" borderId="38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4" fillId="0" borderId="27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30" fillId="0" borderId="5" xfId="0" applyFont="1" applyBorder="1" applyAlignment="1">
      <alignment horizontal="left"/>
    </xf>
    <xf numFmtId="0" fontId="31" fillId="0" borderId="43" xfId="0" applyFont="1" applyBorder="1" applyAlignment="1">
      <alignment horizontal="left"/>
    </xf>
    <xf numFmtId="0" fontId="31" fillId="0" borderId="2" xfId="0" applyFont="1" applyBorder="1" applyAlignment="1">
      <alignment horizontal="left"/>
    </xf>
    <xf numFmtId="0" fontId="31" fillId="0" borderId="20" xfId="0" applyFont="1" applyBorder="1" applyAlignment="1">
      <alignment horizontal="left"/>
    </xf>
    <xf numFmtId="3" fontId="38" fillId="5" borderId="0" xfId="0" applyNumberFormat="1" applyFont="1" applyFill="1" applyBorder="1" applyAlignment="1">
      <alignment horizontal="center" wrapText="1"/>
    </xf>
    <xf numFmtId="0" fontId="15" fillId="0" borderId="0" xfId="0" applyNumberFormat="1" applyFont="1" applyFill="1" applyBorder="1" applyAlignment="1">
      <alignment horizontal="center"/>
    </xf>
    <xf numFmtId="0" fontId="14" fillId="0" borderId="0" xfId="0" applyNumberFormat="1" applyFont="1" applyAlignment="1">
      <alignment horizontal="left" wrapText="1"/>
    </xf>
    <xf numFmtId="0" fontId="27" fillId="0" borderId="0" xfId="0" applyFont="1" applyAlignment="1">
      <alignment horizontal="left" wrapText="1"/>
    </xf>
    <xf numFmtId="0" fontId="13" fillId="0" borderId="0" xfId="0" applyFont="1" applyAlignment="1">
      <alignment horizontal="center" wrapText="1"/>
    </xf>
    <xf numFmtId="0" fontId="9" fillId="2" borderId="33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1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13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4" fillId="5" borderId="53" xfId="0" quotePrefix="1" applyNumberFormat="1" applyFont="1" applyFill="1" applyBorder="1" applyAlignment="1">
      <alignment horizontal="left" vertical="center" wrapText="1"/>
    </xf>
    <xf numFmtId="0" fontId="4" fillId="5" borderId="41" xfId="0" quotePrefix="1" applyNumberFormat="1" applyFont="1" applyFill="1" applyBorder="1" applyAlignment="1">
      <alignment horizontal="left" vertical="center" wrapText="1"/>
    </xf>
    <xf numFmtId="0" fontId="4" fillId="0" borderId="33" xfId="0" applyNumberFormat="1" applyFont="1" applyBorder="1" applyAlignment="1">
      <alignment horizontal="left"/>
    </xf>
    <xf numFmtId="0" fontId="4" fillId="0" borderId="42" xfId="0" applyNumberFormat="1" applyFont="1" applyBorder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39" fillId="5" borderId="0" xfId="0" applyNumberFormat="1" applyFont="1" applyFill="1" applyBorder="1" applyAlignment="1">
      <alignment horizontal="center" wrapText="1"/>
    </xf>
    <xf numFmtId="3" fontId="1" fillId="0" borderId="0" xfId="0" applyNumberFormat="1" applyFont="1" applyBorder="1" applyAlignment="1">
      <alignment horizontal="left"/>
    </xf>
    <xf numFmtId="3" fontId="3" fillId="0" borderId="52" xfId="0" applyNumberFormat="1" applyFont="1" applyBorder="1" applyAlignment="1">
      <alignment horizontal="center"/>
    </xf>
    <xf numFmtId="4" fontId="2" fillId="2" borderId="54" xfId="0" applyNumberFormat="1" applyFont="1" applyFill="1" applyBorder="1" applyAlignment="1">
      <alignment horizontal="center"/>
    </xf>
    <xf numFmtId="4" fontId="2" fillId="2" borderId="26" xfId="0" applyNumberFormat="1" applyFont="1" applyFill="1" applyBorder="1" applyAlignment="1">
      <alignment horizontal="center"/>
    </xf>
    <xf numFmtId="4" fontId="2" fillId="2" borderId="8" xfId="0" applyNumberFormat="1" applyFont="1" applyFill="1" applyBorder="1" applyAlignment="1">
      <alignment horizontal="center"/>
    </xf>
    <xf numFmtId="0" fontId="24" fillId="0" borderId="0" xfId="0" quotePrefix="1" applyFont="1" applyAlignment="1">
      <alignment horizontal="left" wrapText="1"/>
    </xf>
    <xf numFmtId="165" fontId="40" fillId="0" borderId="0" xfId="0" applyNumberFormat="1" applyFont="1" applyAlignment="1">
      <alignment horizontal="center"/>
    </xf>
  </cellXfs>
  <cellStyles count="2">
    <cellStyle name="Normal_xxxinvest" xfId="1"/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1</xdr:col>
      <xdr:colOff>0</xdr:colOff>
      <xdr:row>4</xdr:row>
      <xdr:rowOff>923925</xdr:rowOff>
    </xdr:to>
    <xdr:sp macro="" textlink="">
      <xdr:nvSpPr>
        <xdr:cNvPr id="2039" name="Line 1"/>
        <xdr:cNvSpPr>
          <a:spLocks noChangeShapeType="1"/>
        </xdr:cNvSpPr>
      </xdr:nvSpPr>
      <xdr:spPr bwMode="auto">
        <a:xfrm>
          <a:off x="0" y="514350"/>
          <a:ext cx="2524125" cy="2171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85725</xdr:rowOff>
    </xdr:from>
    <xdr:to>
      <xdr:col>0</xdr:col>
      <xdr:colOff>2019300</xdr:colOff>
      <xdr:row>4</xdr:row>
      <xdr:rowOff>647700</xdr:rowOff>
    </xdr:to>
    <xdr:sp macro="" textlink="">
      <xdr:nvSpPr>
        <xdr:cNvPr id="2040" name="Line 2"/>
        <xdr:cNvSpPr>
          <a:spLocks noChangeShapeType="1"/>
        </xdr:cNvSpPr>
      </xdr:nvSpPr>
      <xdr:spPr bwMode="auto">
        <a:xfrm>
          <a:off x="0" y="523875"/>
          <a:ext cx="2019300" cy="1885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27"/>
  <sheetViews>
    <sheetView workbookViewId="0">
      <selection activeCell="B5" sqref="B5:J5"/>
    </sheetView>
  </sheetViews>
  <sheetFormatPr defaultRowHeight="12.75"/>
  <cols>
    <col min="8" max="8" width="14.140625" customWidth="1"/>
    <col min="9" max="9" width="17" customWidth="1"/>
    <col min="10" max="10" width="21.140625" customWidth="1"/>
    <col min="12" max="14" width="14" style="254" bestFit="1" customWidth="1"/>
  </cols>
  <sheetData>
    <row r="2" spans="1:14">
      <c r="B2" s="305" t="s">
        <v>186</v>
      </c>
      <c r="C2" s="305"/>
      <c r="D2" s="305"/>
      <c r="E2" s="305"/>
      <c r="F2" s="305"/>
      <c r="G2" s="305"/>
      <c r="H2" s="305"/>
      <c r="I2" s="305"/>
      <c r="J2" s="305"/>
    </row>
    <row r="3" spans="1:14">
      <c r="B3" s="305"/>
      <c r="C3" s="305"/>
      <c r="D3" s="305"/>
      <c r="E3" s="305"/>
      <c r="F3" s="305"/>
      <c r="G3" s="305"/>
      <c r="H3" s="305"/>
      <c r="I3" s="305"/>
      <c r="J3" s="305"/>
    </row>
    <row r="4" spans="1:14">
      <c r="B4" s="305"/>
      <c r="C4" s="305"/>
      <c r="D4" s="305"/>
      <c r="E4" s="305"/>
      <c r="F4" s="305"/>
      <c r="G4" s="305"/>
      <c r="H4" s="305"/>
      <c r="I4" s="305"/>
      <c r="J4" s="305"/>
    </row>
    <row r="5" spans="1:14" ht="18">
      <c r="B5" s="307" t="s">
        <v>63</v>
      </c>
      <c r="C5" s="308"/>
      <c r="D5" s="308"/>
      <c r="E5" s="308"/>
      <c r="F5" s="308"/>
      <c r="G5" s="308"/>
      <c r="H5" s="308"/>
      <c r="I5" s="308"/>
      <c r="J5" s="308"/>
    </row>
    <row r="8" spans="1:14" ht="15">
      <c r="J8" s="269" t="s">
        <v>142</v>
      </c>
      <c r="L8" s="304"/>
      <c r="M8" s="304"/>
      <c r="N8" s="304"/>
    </row>
    <row r="9" spans="1:14" ht="25.5">
      <c r="B9" s="306"/>
      <c r="C9" s="306"/>
      <c r="D9" s="306"/>
      <c r="E9" s="306"/>
      <c r="F9" s="306"/>
      <c r="G9" s="306"/>
      <c r="H9" s="267" t="s">
        <v>131</v>
      </c>
      <c r="I9" s="267" t="s">
        <v>182</v>
      </c>
      <c r="J9" s="267" t="s">
        <v>185</v>
      </c>
      <c r="L9" s="255"/>
      <c r="M9" s="255"/>
      <c r="N9" s="255"/>
    </row>
    <row r="10" spans="1:14">
      <c r="B10" s="303" t="s">
        <v>64</v>
      </c>
      <c r="C10" s="303"/>
      <c r="D10" s="303"/>
      <c r="E10" s="303"/>
      <c r="F10" s="303"/>
      <c r="G10" s="303"/>
      <c r="H10" s="235">
        <f>SUM(H11:H12)</f>
        <v>239523.11</v>
      </c>
      <c r="I10" s="235">
        <f>SUM(I11:I12)</f>
        <v>1610.84</v>
      </c>
      <c r="J10" s="235">
        <f>SUM(J11:J12)</f>
        <v>241133.94999999998</v>
      </c>
      <c r="L10" s="256"/>
      <c r="M10" s="256"/>
      <c r="N10" s="256"/>
    </row>
    <row r="11" spans="1:14">
      <c r="A11">
        <v>6</v>
      </c>
      <c r="B11" s="297" t="s">
        <v>65</v>
      </c>
      <c r="C11" s="297"/>
      <c r="D11" s="297"/>
      <c r="E11" s="297"/>
      <c r="F11" s="297"/>
      <c r="G11" s="297"/>
      <c r="H11" s="237">
        <f>'PRIHODI I RASHODI PO IZVORIMA'!I58</f>
        <v>239523.11</v>
      </c>
      <c r="I11" s="237">
        <f>'PRIHODI I RASHODI PO IZVORIMA'!J58</f>
        <v>1610.84</v>
      </c>
      <c r="J11" s="237">
        <f>H11+I11</f>
        <v>241133.94999999998</v>
      </c>
      <c r="L11" s="256"/>
      <c r="M11" s="256"/>
      <c r="N11" s="256"/>
    </row>
    <row r="12" spans="1:14">
      <c r="B12" s="297" t="s">
        <v>66</v>
      </c>
      <c r="C12" s="297"/>
      <c r="D12" s="297"/>
      <c r="E12" s="297"/>
      <c r="F12" s="297"/>
      <c r="G12" s="297"/>
      <c r="H12" s="237">
        <v>0</v>
      </c>
      <c r="I12" s="237">
        <v>0</v>
      </c>
      <c r="J12" s="237">
        <f>H12+I12</f>
        <v>0</v>
      </c>
      <c r="L12" s="256"/>
      <c r="M12" s="256"/>
      <c r="N12" s="256"/>
    </row>
    <row r="13" spans="1:14">
      <c r="B13" s="303" t="s">
        <v>67</v>
      </c>
      <c r="C13" s="303"/>
      <c r="D13" s="303"/>
      <c r="E13" s="303"/>
      <c r="F13" s="303"/>
      <c r="G13" s="303"/>
      <c r="H13" s="235">
        <f>SUM(H14:H15)</f>
        <v>257817.74000000002</v>
      </c>
      <c r="I13" s="235">
        <f>SUM(I14:I15)</f>
        <v>1610.84</v>
      </c>
      <c r="J13" s="235">
        <f>SUM(J14:J15)</f>
        <v>259428.58000000002</v>
      </c>
      <c r="L13" s="256"/>
      <c r="M13" s="256"/>
      <c r="N13" s="256"/>
    </row>
    <row r="14" spans="1:14">
      <c r="A14">
        <v>3</v>
      </c>
      <c r="B14" s="297" t="s">
        <v>68</v>
      </c>
      <c r="C14" s="297"/>
      <c r="D14" s="297"/>
      <c r="E14" s="297"/>
      <c r="F14" s="297"/>
      <c r="G14" s="297"/>
      <c r="H14" s="237">
        <f>'JLP(R)FP-Ril 3. razina'!C10</f>
        <v>172695.27000000002</v>
      </c>
      <c r="I14" s="237">
        <f>'JLP(R)FP-Ril 3. razina'!D10</f>
        <v>3601.68</v>
      </c>
      <c r="J14" s="237">
        <f>H14+I14</f>
        <v>176296.95</v>
      </c>
      <c r="L14" s="256"/>
      <c r="M14" s="256"/>
      <c r="N14" s="256"/>
    </row>
    <row r="15" spans="1:14">
      <c r="A15">
        <v>4</v>
      </c>
      <c r="B15" s="297" t="s">
        <v>69</v>
      </c>
      <c r="C15" s="297"/>
      <c r="D15" s="297"/>
      <c r="E15" s="297"/>
      <c r="F15" s="297"/>
      <c r="G15" s="297"/>
      <c r="H15" s="237">
        <f>'JLP(R)FP-Ril 3. razina'!C25</f>
        <v>85122.47</v>
      </c>
      <c r="I15" s="237">
        <f>'JLP(R)FP-Ril 3. razina'!D25</f>
        <v>-1990.84</v>
      </c>
      <c r="J15" s="237">
        <f>H15+I15</f>
        <v>83131.63</v>
      </c>
      <c r="K15" s="61"/>
      <c r="L15" s="256"/>
      <c r="M15" s="256"/>
      <c r="N15" s="256"/>
    </row>
    <row r="16" spans="1:14">
      <c r="B16" s="297" t="s">
        <v>70</v>
      </c>
      <c r="C16" s="297"/>
      <c r="D16" s="297"/>
      <c r="E16" s="297"/>
      <c r="F16" s="297"/>
      <c r="G16" s="297"/>
      <c r="H16" s="237">
        <f>H10-H13</f>
        <v>-18294.630000000034</v>
      </c>
      <c r="I16" s="237">
        <f>I10-I13</f>
        <v>0</v>
      </c>
      <c r="J16" s="237">
        <f>J10-J13</f>
        <v>-18294.630000000034</v>
      </c>
      <c r="L16" s="256"/>
      <c r="M16" s="256"/>
      <c r="N16" s="256"/>
    </row>
    <row r="17" spans="2:14">
      <c r="B17" s="301"/>
      <c r="C17" s="301"/>
      <c r="D17" s="301"/>
      <c r="E17" s="301"/>
      <c r="F17" s="301"/>
      <c r="G17" s="301"/>
      <c r="L17" s="256"/>
      <c r="M17" s="256"/>
      <c r="N17" s="256"/>
    </row>
    <row r="18" spans="2:14" ht="25.5">
      <c r="B18" s="302"/>
      <c r="C18" s="302"/>
      <c r="D18" s="302"/>
      <c r="E18" s="302"/>
      <c r="F18" s="302"/>
      <c r="G18" s="302"/>
      <c r="H18" s="267" t="s">
        <v>131</v>
      </c>
      <c r="I18" s="267" t="s">
        <v>182</v>
      </c>
      <c r="J18" s="267" t="s">
        <v>185</v>
      </c>
      <c r="L18" s="256"/>
      <c r="M18" s="256"/>
      <c r="N18" s="256"/>
    </row>
    <row r="19" spans="2:14">
      <c r="B19" s="297" t="s">
        <v>77</v>
      </c>
      <c r="C19" s="297"/>
      <c r="D19" s="297"/>
      <c r="E19" s="297"/>
      <c r="F19" s="297"/>
      <c r="G19" s="297"/>
      <c r="H19" s="121">
        <v>18294.63</v>
      </c>
      <c r="I19" s="121">
        <v>0</v>
      </c>
      <c r="J19" s="121">
        <f>H19+I19</f>
        <v>18294.63</v>
      </c>
      <c r="L19" s="256"/>
      <c r="M19" s="256"/>
      <c r="N19" s="256"/>
    </row>
    <row r="20" spans="2:14" ht="29.25" customHeight="1">
      <c r="B20" s="298" t="s">
        <v>133</v>
      </c>
      <c r="C20" s="299"/>
      <c r="D20" s="299"/>
      <c r="E20" s="299"/>
      <c r="F20" s="299"/>
      <c r="G20" s="300"/>
      <c r="H20" s="237">
        <v>18294.63</v>
      </c>
      <c r="I20" s="237">
        <v>0</v>
      </c>
      <c r="J20" s="121">
        <f>H20+I20</f>
        <v>18294.63</v>
      </c>
      <c r="L20" s="256"/>
      <c r="M20" s="256"/>
      <c r="N20" s="256"/>
    </row>
    <row r="21" spans="2:14">
      <c r="B21" s="301"/>
      <c r="C21" s="301"/>
      <c r="D21" s="301"/>
      <c r="E21" s="301"/>
      <c r="F21" s="301"/>
      <c r="G21" s="301"/>
      <c r="L21" s="256"/>
      <c r="M21" s="256"/>
      <c r="N21" s="256"/>
    </row>
    <row r="22" spans="2:14" ht="25.5">
      <c r="B22" s="302"/>
      <c r="C22" s="302"/>
      <c r="D22" s="302"/>
      <c r="E22" s="302"/>
      <c r="F22" s="302"/>
      <c r="G22" s="302"/>
      <c r="H22" s="267" t="s">
        <v>131</v>
      </c>
      <c r="I22" s="267" t="s">
        <v>182</v>
      </c>
      <c r="J22" s="267" t="s">
        <v>185</v>
      </c>
      <c r="L22" s="256"/>
      <c r="M22" s="256"/>
      <c r="N22" s="256"/>
    </row>
    <row r="23" spans="2:14">
      <c r="B23" s="297" t="s">
        <v>71</v>
      </c>
      <c r="C23" s="297"/>
      <c r="D23" s="297"/>
      <c r="E23" s="297"/>
      <c r="F23" s="297"/>
      <c r="G23" s="297"/>
      <c r="H23" s="96">
        <v>0</v>
      </c>
      <c r="I23" s="96">
        <v>0</v>
      </c>
      <c r="J23" s="96">
        <v>0</v>
      </c>
      <c r="L23" s="256"/>
      <c r="M23" s="256"/>
      <c r="N23" s="256"/>
    </row>
    <row r="24" spans="2:14">
      <c r="B24" s="297" t="s">
        <v>72</v>
      </c>
      <c r="C24" s="297"/>
      <c r="D24" s="297"/>
      <c r="E24" s="297"/>
      <c r="F24" s="297"/>
      <c r="G24" s="297"/>
      <c r="H24" s="96">
        <v>0</v>
      </c>
      <c r="I24" s="96">
        <v>0</v>
      </c>
      <c r="J24" s="96">
        <v>0</v>
      </c>
      <c r="L24" s="256"/>
      <c r="M24" s="256"/>
      <c r="N24" s="256"/>
    </row>
    <row r="25" spans="2:14">
      <c r="B25" s="297" t="s">
        <v>73</v>
      </c>
      <c r="C25" s="297"/>
      <c r="D25" s="297"/>
      <c r="E25" s="297"/>
      <c r="F25" s="297"/>
      <c r="G25" s="297"/>
      <c r="H25" s="96">
        <v>0</v>
      </c>
      <c r="I25" s="96">
        <v>0</v>
      </c>
      <c r="J25" s="96">
        <v>0</v>
      </c>
      <c r="L25" s="256"/>
      <c r="M25" s="256"/>
      <c r="N25" s="256"/>
    </row>
    <row r="26" spans="2:14">
      <c r="B26" s="302"/>
      <c r="C26" s="302"/>
      <c r="D26" s="302"/>
      <c r="E26" s="302"/>
      <c r="F26" s="302"/>
      <c r="G26" s="302"/>
      <c r="H26" s="96"/>
      <c r="I26" s="96"/>
      <c r="J26" s="96"/>
      <c r="L26" s="256"/>
      <c r="M26" s="256"/>
      <c r="N26" s="256"/>
    </row>
    <row r="27" spans="2:14">
      <c r="B27" s="297" t="s">
        <v>74</v>
      </c>
      <c r="C27" s="297"/>
      <c r="D27" s="297"/>
      <c r="E27" s="297"/>
      <c r="F27" s="297"/>
      <c r="G27" s="297"/>
      <c r="H27" s="96">
        <f>SUM(H23:H25)</f>
        <v>0</v>
      </c>
      <c r="I27" s="96">
        <f>SUM(I23:I25)</f>
        <v>0</v>
      </c>
      <c r="J27" s="96">
        <f>SUM(J23:J25)</f>
        <v>0</v>
      </c>
      <c r="L27" s="256"/>
      <c r="M27" s="256"/>
      <c r="N27" s="256"/>
    </row>
  </sheetData>
  <mergeCells count="22">
    <mergeCell ref="B11:G11"/>
    <mergeCell ref="L8:N8"/>
    <mergeCell ref="B2:J4"/>
    <mergeCell ref="B9:G9"/>
    <mergeCell ref="B10:G10"/>
    <mergeCell ref="B5:J5"/>
    <mergeCell ref="B12:G12"/>
    <mergeCell ref="B19:G19"/>
    <mergeCell ref="B15:G15"/>
    <mergeCell ref="B14:G14"/>
    <mergeCell ref="B18:G18"/>
    <mergeCell ref="B16:G16"/>
    <mergeCell ref="B13:G13"/>
    <mergeCell ref="B17:G17"/>
    <mergeCell ref="B27:G27"/>
    <mergeCell ref="B20:G20"/>
    <mergeCell ref="B21:G21"/>
    <mergeCell ref="B22:G22"/>
    <mergeCell ref="B23:G23"/>
    <mergeCell ref="B26:G26"/>
    <mergeCell ref="B24:G24"/>
    <mergeCell ref="B25:G25"/>
  </mergeCell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O246"/>
  <sheetViews>
    <sheetView workbookViewId="0">
      <selection activeCell="I102" sqref="I102"/>
    </sheetView>
  </sheetViews>
  <sheetFormatPr defaultRowHeight="12.75"/>
  <cols>
    <col min="2" max="2" width="10.42578125" customWidth="1"/>
    <col min="8" max="8" width="26.5703125" customWidth="1"/>
    <col min="9" max="9" width="14.140625" customWidth="1"/>
    <col min="10" max="10" width="17" customWidth="1"/>
    <col min="11" max="11" width="15.5703125" customWidth="1"/>
    <col min="13" max="15" width="14" bestFit="1" customWidth="1"/>
  </cols>
  <sheetData>
    <row r="2" spans="2:15">
      <c r="C2" s="305" t="s">
        <v>81</v>
      </c>
      <c r="D2" s="305"/>
      <c r="E2" s="305"/>
      <c r="F2" s="305"/>
      <c r="G2" s="305"/>
      <c r="H2" s="305"/>
      <c r="I2" s="305"/>
      <c r="J2" s="305"/>
      <c r="K2" s="305"/>
    </row>
    <row r="3" spans="2:15">
      <c r="C3" s="305"/>
      <c r="D3" s="305"/>
      <c r="E3" s="305"/>
      <c r="F3" s="305"/>
      <c r="G3" s="305"/>
      <c r="H3" s="305"/>
      <c r="I3" s="305"/>
      <c r="J3" s="305"/>
      <c r="K3" s="305"/>
    </row>
    <row r="4" spans="2:15">
      <c r="C4" s="305"/>
      <c r="D4" s="305"/>
      <c r="E4" s="305"/>
      <c r="F4" s="305"/>
      <c r="G4" s="305"/>
      <c r="H4" s="305"/>
      <c r="I4" s="305"/>
      <c r="J4" s="305"/>
      <c r="K4" s="305"/>
    </row>
    <row r="5" spans="2:15" ht="18">
      <c r="F5" s="307"/>
      <c r="G5" s="307"/>
      <c r="H5" s="307"/>
      <c r="I5" s="307"/>
    </row>
    <row r="8" spans="2:15" ht="15.75" thickBot="1">
      <c r="B8" s="319" t="s">
        <v>157</v>
      </c>
      <c r="C8" s="319"/>
      <c r="D8" s="319"/>
      <c r="E8" s="319"/>
      <c r="F8" s="320"/>
      <c r="G8" s="320"/>
      <c r="M8" s="304"/>
      <c r="N8" s="304"/>
      <c r="O8" s="304"/>
    </row>
    <row r="9" spans="2:15" ht="38.25">
      <c r="B9" s="140" t="s">
        <v>79</v>
      </c>
      <c r="C9" s="322" t="s">
        <v>0</v>
      </c>
      <c r="D9" s="322"/>
      <c r="E9" s="322"/>
      <c r="F9" s="322"/>
      <c r="G9" s="322"/>
      <c r="H9" s="322"/>
      <c r="I9" s="267" t="s">
        <v>131</v>
      </c>
      <c r="J9" s="267" t="s">
        <v>182</v>
      </c>
      <c r="K9" s="267" t="s">
        <v>183</v>
      </c>
      <c r="M9" s="257"/>
      <c r="N9" s="257"/>
      <c r="O9" s="257"/>
    </row>
    <row r="10" spans="2:15">
      <c r="B10" s="141">
        <v>67</v>
      </c>
      <c r="C10" s="303" t="s">
        <v>80</v>
      </c>
      <c r="D10" s="303"/>
      <c r="E10" s="303"/>
      <c r="F10" s="303"/>
      <c r="G10" s="303"/>
      <c r="H10" s="303"/>
      <c r="I10" s="235">
        <f>SUM(I11:I12)</f>
        <v>163493.71000000002</v>
      </c>
      <c r="J10" s="235">
        <f>SUM(J11:J12)</f>
        <v>0</v>
      </c>
      <c r="K10" s="236">
        <f>SUM(K11:K12)</f>
        <v>163493.71000000002</v>
      </c>
      <c r="M10" s="200"/>
      <c r="N10" s="200"/>
      <c r="O10" s="200"/>
    </row>
    <row r="11" spans="2:15">
      <c r="B11" s="161">
        <v>6711</v>
      </c>
      <c r="C11" s="297" t="s">
        <v>82</v>
      </c>
      <c r="D11" s="297"/>
      <c r="E11" s="297"/>
      <c r="F11" s="297"/>
      <c r="G11" s="297"/>
      <c r="H11" s="297"/>
      <c r="I11" s="237">
        <f>'JLP(R)FP-Ril 4.razina '!D9</f>
        <v>143585.29</v>
      </c>
      <c r="J11" s="237">
        <v>0</v>
      </c>
      <c r="K11" s="238">
        <f>I11+J11</f>
        <v>143585.29</v>
      </c>
      <c r="M11" s="200"/>
      <c r="N11" s="200"/>
      <c r="O11" s="200"/>
    </row>
    <row r="12" spans="2:15">
      <c r="B12" s="161">
        <v>6712</v>
      </c>
      <c r="C12" s="297" t="s">
        <v>173</v>
      </c>
      <c r="D12" s="297"/>
      <c r="E12" s="297"/>
      <c r="F12" s="297"/>
      <c r="G12" s="297"/>
      <c r="H12" s="297"/>
      <c r="I12" s="237">
        <f>'JLP(R)FP-Ril 4.razina '!D51</f>
        <v>19908.420000000002</v>
      </c>
      <c r="J12" s="237">
        <v>0</v>
      </c>
      <c r="K12" s="238">
        <f>I12+J12</f>
        <v>19908.420000000002</v>
      </c>
      <c r="M12" s="200"/>
      <c r="N12" s="200"/>
      <c r="O12" s="200"/>
    </row>
    <row r="13" spans="2:15" ht="13.5" thickBot="1">
      <c r="B13" s="142"/>
      <c r="C13" s="309" t="s">
        <v>83</v>
      </c>
      <c r="D13" s="309"/>
      <c r="E13" s="309"/>
      <c r="F13" s="309"/>
      <c r="G13" s="309"/>
      <c r="H13" s="309"/>
      <c r="I13" s="179">
        <f>I10</f>
        <v>163493.71000000002</v>
      </c>
      <c r="J13" s="179">
        <f>J10</f>
        <v>0</v>
      </c>
      <c r="K13" s="241">
        <f>K10</f>
        <v>163493.71000000002</v>
      </c>
      <c r="M13" s="200"/>
      <c r="N13" s="200"/>
      <c r="O13" s="200"/>
    </row>
    <row r="14" spans="2:15">
      <c r="B14" s="138"/>
      <c r="C14" s="139"/>
      <c r="D14" s="139"/>
      <c r="E14" s="139"/>
      <c r="F14" s="139"/>
      <c r="G14" s="139"/>
      <c r="H14" s="139"/>
      <c r="I14" s="29"/>
      <c r="J14" s="29"/>
      <c r="K14" s="29"/>
      <c r="M14" s="200"/>
      <c r="N14" s="200"/>
      <c r="O14" s="200"/>
    </row>
    <row r="15" spans="2:15">
      <c r="B15" s="138"/>
      <c r="C15" s="139"/>
      <c r="D15" s="139"/>
      <c r="E15" s="139"/>
      <c r="F15" s="139"/>
      <c r="G15" s="139"/>
      <c r="H15" s="139"/>
      <c r="I15" s="29"/>
      <c r="J15" s="29"/>
      <c r="K15" s="29"/>
      <c r="M15" s="200"/>
      <c r="N15" s="200"/>
      <c r="O15" s="200"/>
    </row>
    <row r="16" spans="2:15" ht="13.5" thickBot="1">
      <c r="B16" s="321" t="s">
        <v>156</v>
      </c>
      <c r="C16" s="320"/>
      <c r="D16" s="320"/>
      <c r="E16" s="320"/>
      <c r="F16" s="320"/>
      <c r="G16" s="320"/>
      <c r="M16" s="200"/>
      <c r="N16" s="200"/>
      <c r="O16" s="200"/>
    </row>
    <row r="17" spans="2:15" ht="38.25">
      <c r="B17" s="140" t="s">
        <v>79</v>
      </c>
      <c r="C17" s="322" t="s">
        <v>0</v>
      </c>
      <c r="D17" s="322"/>
      <c r="E17" s="322"/>
      <c r="F17" s="322"/>
      <c r="G17" s="322"/>
      <c r="H17" s="322"/>
      <c r="I17" s="267" t="s">
        <v>131</v>
      </c>
      <c r="J17" s="267" t="s">
        <v>182</v>
      </c>
      <c r="K17" s="267" t="s">
        <v>183</v>
      </c>
      <c r="M17" s="200"/>
      <c r="N17" s="200"/>
      <c r="O17" s="200"/>
    </row>
    <row r="18" spans="2:15" ht="15.75">
      <c r="B18" s="176">
        <v>641</v>
      </c>
      <c r="C18" s="343" t="s">
        <v>38</v>
      </c>
      <c r="D18" s="343"/>
      <c r="E18" s="343"/>
      <c r="F18" s="343"/>
      <c r="G18" s="343"/>
      <c r="H18" s="343"/>
      <c r="I18" s="178">
        <f>I19</f>
        <v>26.55</v>
      </c>
      <c r="J18" s="178">
        <f>SUM(J19:J19)</f>
        <v>0</v>
      </c>
      <c r="K18" s="286">
        <f>SUM(K19:K19)</f>
        <v>26.55</v>
      </c>
      <c r="M18" s="200"/>
      <c r="N18" s="200"/>
      <c r="O18" s="200"/>
    </row>
    <row r="19" spans="2:15" ht="15.75">
      <c r="B19" s="177">
        <v>6415</v>
      </c>
      <c r="C19" s="344" t="s">
        <v>155</v>
      </c>
      <c r="D19" s="345"/>
      <c r="E19" s="345"/>
      <c r="F19" s="345"/>
      <c r="G19" s="345"/>
      <c r="H19" s="346"/>
      <c r="I19" s="180">
        <v>26.55</v>
      </c>
      <c r="J19" s="180">
        <v>0</v>
      </c>
      <c r="K19" s="239">
        <f>I19+J19</f>
        <v>26.55</v>
      </c>
      <c r="M19" s="200"/>
      <c r="N19" s="200"/>
      <c r="O19" s="200"/>
    </row>
    <row r="20" spans="2:15" ht="13.5" thickBot="1">
      <c r="B20" s="142"/>
      <c r="C20" s="309" t="s">
        <v>132</v>
      </c>
      <c r="D20" s="309"/>
      <c r="E20" s="309"/>
      <c r="F20" s="309"/>
      <c r="G20" s="309"/>
      <c r="H20" s="309"/>
      <c r="I20" s="179">
        <f>I18</f>
        <v>26.55</v>
      </c>
      <c r="J20" s="179">
        <f>J18</f>
        <v>0</v>
      </c>
      <c r="K20" s="241">
        <f>K18</f>
        <v>26.55</v>
      </c>
      <c r="M20" s="200"/>
      <c r="N20" s="200"/>
      <c r="O20" s="200"/>
    </row>
    <row r="21" spans="2:15">
      <c r="B21" s="138"/>
      <c r="C21" s="139"/>
      <c r="D21" s="139"/>
      <c r="E21" s="139"/>
      <c r="F21" s="139"/>
      <c r="G21" s="139"/>
      <c r="H21" s="139"/>
      <c r="I21" s="29"/>
      <c r="J21" s="29"/>
      <c r="K21" s="29"/>
      <c r="M21" s="200"/>
      <c r="N21" s="200"/>
      <c r="O21" s="200"/>
    </row>
    <row r="22" spans="2:15">
      <c r="B22" s="138"/>
      <c r="C22" s="139"/>
      <c r="D22" s="139"/>
      <c r="E22" s="139"/>
      <c r="F22" s="139"/>
      <c r="G22" s="139"/>
      <c r="H22" s="139"/>
      <c r="I22" s="29"/>
      <c r="J22" s="29"/>
      <c r="K22" s="29"/>
      <c r="M22" s="200"/>
      <c r="N22" s="200"/>
      <c r="O22" s="200"/>
    </row>
    <row r="23" spans="2:15">
      <c r="B23" s="138"/>
      <c r="C23" s="139"/>
      <c r="D23" s="139"/>
      <c r="E23" s="139"/>
      <c r="F23" s="139"/>
      <c r="G23" s="139"/>
      <c r="H23" s="139"/>
      <c r="I23" s="29"/>
      <c r="J23" s="29"/>
      <c r="K23" s="29"/>
      <c r="M23" s="200"/>
      <c r="N23" s="200"/>
      <c r="O23" s="200"/>
    </row>
    <row r="24" spans="2:15" ht="13.5" thickBot="1">
      <c r="B24" s="321" t="s">
        <v>158</v>
      </c>
      <c r="C24" s="320"/>
      <c r="D24" s="320"/>
      <c r="E24" s="320"/>
      <c r="F24" s="320"/>
      <c r="G24" s="320"/>
      <c r="H24" s="320"/>
      <c r="M24" s="200"/>
      <c r="N24" s="200"/>
      <c r="O24" s="200"/>
    </row>
    <row r="25" spans="2:15" ht="38.25">
      <c r="B25" s="140" t="s">
        <v>79</v>
      </c>
      <c r="C25" s="322" t="s">
        <v>0</v>
      </c>
      <c r="D25" s="322"/>
      <c r="E25" s="322"/>
      <c r="F25" s="322"/>
      <c r="G25" s="322"/>
      <c r="H25" s="322"/>
      <c r="I25" s="267" t="s">
        <v>131</v>
      </c>
      <c r="J25" s="267" t="s">
        <v>182</v>
      </c>
      <c r="K25" s="267" t="s">
        <v>183</v>
      </c>
      <c r="M25" s="200"/>
      <c r="N25" s="200"/>
      <c r="O25" s="200"/>
    </row>
    <row r="26" spans="2:15">
      <c r="B26" s="141">
        <v>652</v>
      </c>
      <c r="C26" s="303" t="s">
        <v>86</v>
      </c>
      <c r="D26" s="303"/>
      <c r="E26" s="303"/>
      <c r="F26" s="303"/>
      <c r="G26" s="303"/>
      <c r="H26" s="303"/>
      <c r="I26" s="235">
        <f>SUM(I27:I27)</f>
        <v>7498.83</v>
      </c>
      <c r="J26" s="235">
        <f>SUM(J27:J27)</f>
        <v>-370</v>
      </c>
      <c r="K26" s="236">
        <f>SUM(K27:K27)</f>
        <v>7128.83</v>
      </c>
      <c r="M26" s="200"/>
      <c r="N26" s="200"/>
      <c r="O26" s="200"/>
    </row>
    <row r="27" spans="2:15">
      <c r="B27" s="161">
        <v>65264</v>
      </c>
      <c r="C27" s="297" t="s">
        <v>87</v>
      </c>
      <c r="D27" s="297"/>
      <c r="E27" s="297"/>
      <c r="F27" s="297"/>
      <c r="G27" s="297"/>
      <c r="H27" s="297"/>
      <c r="I27" s="237">
        <v>7498.83</v>
      </c>
      <c r="J27" s="237">
        <v>-370</v>
      </c>
      <c r="K27" s="238">
        <f>I27+J27</f>
        <v>7128.83</v>
      </c>
      <c r="M27" s="200"/>
      <c r="N27" s="200"/>
      <c r="O27" s="200"/>
    </row>
    <row r="28" spans="2:15" ht="13.5" thickBot="1">
      <c r="B28" s="142"/>
      <c r="C28" s="309" t="s">
        <v>92</v>
      </c>
      <c r="D28" s="309"/>
      <c r="E28" s="309"/>
      <c r="F28" s="309"/>
      <c r="G28" s="309"/>
      <c r="H28" s="309"/>
      <c r="I28" s="179">
        <f>I26</f>
        <v>7498.83</v>
      </c>
      <c r="J28" s="179">
        <f>J26</f>
        <v>-370</v>
      </c>
      <c r="K28" s="241">
        <f>K26</f>
        <v>7128.83</v>
      </c>
      <c r="M28" s="200"/>
      <c r="N28" s="200"/>
      <c r="O28" s="200"/>
    </row>
    <row r="29" spans="2:15">
      <c r="B29" s="138"/>
      <c r="C29" s="139"/>
      <c r="D29" s="139"/>
      <c r="E29" s="139"/>
      <c r="F29" s="139"/>
      <c r="G29" s="139"/>
      <c r="H29" s="139"/>
      <c r="I29" s="29"/>
      <c r="J29" s="29"/>
      <c r="K29" s="29"/>
      <c r="M29" s="200"/>
      <c r="N29" s="200"/>
      <c r="O29" s="200"/>
    </row>
    <row r="30" spans="2:15">
      <c r="B30" s="138"/>
      <c r="C30" s="139"/>
      <c r="D30" s="139"/>
      <c r="E30" s="139"/>
      <c r="F30" s="139"/>
      <c r="G30" s="139"/>
      <c r="H30" s="139"/>
      <c r="I30" s="29"/>
      <c r="J30" s="29"/>
      <c r="K30" s="29"/>
      <c r="M30" s="200"/>
      <c r="N30" s="200"/>
      <c r="O30" s="200"/>
    </row>
    <row r="31" spans="2:15" ht="13.5" thickBot="1">
      <c r="B31" s="319" t="s">
        <v>159</v>
      </c>
      <c r="C31" s="319"/>
      <c r="D31" s="319"/>
      <c r="E31" s="319"/>
      <c r="F31" s="320"/>
      <c r="M31" s="200"/>
      <c r="N31" s="200"/>
      <c r="O31" s="200"/>
    </row>
    <row r="32" spans="2:15" ht="38.25">
      <c r="B32" s="140" t="s">
        <v>79</v>
      </c>
      <c r="C32" s="322" t="s">
        <v>0</v>
      </c>
      <c r="D32" s="322"/>
      <c r="E32" s="322"/>
      <c r="F32" s="322"/>
      <c r="G32" s="322"/>
      <c r="H32" s="322"/>
      <c r="I32" s="267" t="s">
        <v>131</v>
      </c>
      <c r="J32" s="267" t="s">
        <v>182</v>
      </c>
      <c r="K32" s="267" t="s">
        <v>183</v>
      </c>
      <c r="L32" s="137"/>
      <c r="M32" s="200"/>
      <c r="N32" s="200"/>
      <c r="O32" s="200"/>
    </row>
    <row r="33" spans="1:15">
      <c r="B33" s="141">
        <v>63</v>
      </c>
      <c r="C33" s="303" t="s">
        <v>84</v>
      </c>
      <c r="D33" s="303"/>
      <c r="E33" s="303"/>
      <c r="F33" s="303"/>
      <c r="G33" s="303"/>
      <c r="H33" s="303"/>
      <c r="I33" s="235">
        <f>SUM(I34:I35)</f>
        <v>64522.34</v>
      </c>
      <c r="J33" s="235">
        <f>SUM(J34:J35)</f>
        <v>1980.84</v>
      </c>
      <c r="K33" s="236">
        <f>SUM(K34:K35)</f>
        <v>66503.179999999993</v>
      </c>
      <c r="L33" s="137"/>
      <c r="M33" s="200"/>
      <c r="N33" s="200"/>
      <c r="O33" s="200"/>
    </row>
    <row r="34" spans="1:15" ht="16.5" customHeight="1">
      <c r="A34" s="274" t="s">
        <v>160</v>
      </c>
      <c r="B34" s="161">
        <v>631</v>
      </c>
      <c r="C34" s="297" t="s">
        <v>153</v>
      </c>
      <c r="D34" s="297"/>
      <c r="E34" s="297"/>
      <c r="F34" s="297"/>
      <c r="G34" s="297"/>
      <c r="H34" s="297"/>
      <c r="I34" s="237">
        <v>1990.84</v>
      </c>
      <c r="J34" s="237">
        <v>-1990.84</v>
      </c>
      <c r="K34" s="238">
        <f>I34+J34</f>
        <v>0</v>
      </c>
      <c r="L34" s="137"/>
      <c r="M34" s="200"/>
      <c r="N34" s="200"/>
      <c r="O34" s="200"/>
    </row>
    <row r="35" spans="1:15" ht="16.5" customHeight="1">
      <c r="A35" s="274" t="s">
        <v>161</v>
      </c>
      <c r="B35" s="162">
        <v>636</v>
      </c>
      <c r="C35" s="297" t="s">
        <v>172</v>
      </c>
      <c r="D35" s="297"/>
      <c r="E35" s="297"/>
      <c r="F35" s="297"/>
      <c r="G35" s="297"/>
      <c r="H35" s="297"/>
      <c r="I35" s="242">
        <v>62531.5</v>
      </c>
      <c r="J35" s="242">
        <v>3971.68</v>
      </c>
      <c r="K35" s="238">
        <f>I35+J35</f>
        <v>66503.179999999993</v>
      </c>
      <c r="L35" s="137"/>
      <c r="M35" s="200"/>
      <c r="N35" s="200"/>
      <c r="O35" s="200"/>
    </row>
    <row r="36" spans="1:15" ht="13.5" thickBot="1">
      <c r="B36" s="142"/>
      <c r="C36" s="309" t="s">
        <v>85</v>
      </c>
      <c r="D36" s="309"/>
      <c r="E36" s="309"/>
      <c r="F36" s="309"/>
      <c r="G36" s="309"/>
      <c r="H36" s="309"/>
      <c r="I36" s="179">
        <f>I33</f>
        <v>64522.34</v>
      </c>
      <c r="J36" s="179">
        <f>J33</f>
        <v>1980.84</v>
      </c>
      <c r="K36" s="241">
        <f>K33</f>
        <v>66503.179999999993</v>
      </c>
      <c r="L36" s="137"/>
      <c r="M36" s="200"/>
      <c r="N36" s="200"/>
      <c r="O36" s="200"/>
    </row>
    <row r="37" spans="1:15">
      <c r="L37" s="137"/>
      <c r="M37" s="200"/>
      <c r="N37" s="200"/>
      <c r="O37" s="200"/>
    </row>
    <row r="38" spans="1:15">
      <c r="L38" s="137"/>
      <c r="M38" s="200"/>
      <c r="N38" s="200"/>
      <c r="O38" s="200"/>
    </row>
    <row r="39" spans="1:15" ht="13.5" thickBot="1">
      <c r="B39" s="321" t="s">
        <v>162</v>
      </c>
      <c r="C39" s="320"/>
      <c r="D39" s="320"/>
      <c r="E39" s="320"/>
      <c r="F39" s="320"/>
      <c r="M39" s="200"/>
      <c r="N39" s="200"/>
      <c r="O39" s="200"/>
    </row>
    <row r="40" spans="1:15" ht="38.25">
      <c r="B40" s="140" t="s">
        <v>79</v>
      </c>
      <c r="C40" s="322" t="s">
        <v>0</v>
      </c>
      <c r="D40" s="322"/>
      <c r="E40" s="322"/>
      <c r="F40" s="322"/>
      <c r="G40" s="322"/>
      <c r="H40" s="322"/>
      <c r="I40" s="267" t="s">
        <v>131</v>
      </c>
      <c r="J40" s="267" t="s">
        <v>182</v>
      </c>
      <c r="K40" s="267" t="s">
        <v>183</v>
      </c>
      <c r="M40" s="200"/>
      <c r="N40" s="200"/>
      <c r="O40" s="200"/>
    </row>
    <row r="41" spans="1:15">
      <c r="B41" s="141">
        <v>66</v>
      </c>
      <c r="C41" s="303" t="s">
        <v>97</v>
      </c>
      <c r="D41" s="303"/>
      <c r="E41" s="303"/>
      <c r="F41" s="303"/>
      <c r="G41" s="303"/>
      <c r="H41" s="303"/>
      <c r="I41" s="235">
        <f>SUM(I42:I42)</f>
        <v>3981.68</v>
      </c>
      <c r="J41" s="235">
        <f>SUM(J42:J42)</f>
        <v>0</v>
      </c>
      <c r="K41" s="236">
        <f>SUM(K42:K42)</f>
        <v>3981.68</v>
      </c>
      <c r="M41" s="200"/>
      <c r="N41" s="200"/>
      <c r="O41" s="200"/>
    </row>
    <row r="42" spans="1:15">
      <c r="B42" s="161">
        <v>663</v>
      </c>
      <c r="C42" s="297" t="s">
        <v>98</v>
      </c>
      <c r="D42" s="297"/>
      <c r="E42" s="297"/>
      <c r="F42" s="297"/>
      <c r="G42" s="297"/>
      <c r="H42" s="297"/>
      <c r="I42" s="237">
        <v>3981.68</v>
      </c>
      <c r="J42" s="237">
        <v>0</v>
      </c>
      <c r="K42" s="238">
        <f>I42+J42</f>
        <v>3981.68</v>
      </c>
      <c r="M42" s="200"/>
      <c r="N42" s="200"/>
      <c r="O42" s="200"/>
    </row>
    <row r="43" spans="1:15" ht="13.5" thickBot="1">
      <c r="B43" s="142"/>
      <c r="C43" s="309" t="s">
        <v>96</v>
      </c>
      <c r="D43" s="309"/>
      <c r="E43" s="309"/>
      <c r="F43" s="309"/>
      <c r="G43" s="309"/>
      <c r="H43" s="309"/>
      <c r="I43" s="179">
        <f>I41</f>
        <v>3981.68</v>
      </c>
      <c r="J43" s="179">
        <f>J41</f>
        <v>0</v>
      </c>
      <c r="K43" s="241">
        <f>K41</f>
        <v>3981.68</v>
      </c>
      <c r="M43" s="200"/>
      <c r="N43" s="200"/>
      <c r="O43" s="200"/>
    </row>
    <row r="44" spans="1:15">
      <c r="B44" s="138"/>
      <c r="C44" s="139"/>
      <c r="D44" s="139"/>
      <c r="E44" s="139"/>
      <c r="F44" s="139"/>
      <c r="G44" s="139"/>
      <c r="H44" s="139"/>
      <c r="I44" s="29"/>
      <c r="J44" s="29"/>
      <c r="K44" s="29"/>
      <c r="M44" s="200"/>
      <c r="N44" s="200"/>
      <c r="O44" s="200"/>
    </row>
    <row r="45" spans="1:15" ht="13.5" thickBot="1">
      <c r="B45" s="138"/>
      <c r="C45" s="139"/>
      <c r="D45" s="139"/>
      <c r="E45" s="139"/>
      <c r="F45" s="139"/>
      <c r="G45" s="139"/>
      <c r="H45" s="139"/>
      <c r="I45" s="29"/>
      <c r="J45" s="29"/>
      <c r="K45" s="29"/>
      <c r="M45" s="200"/>
      <c r="N45" s="200"/>
      <c r="O45" s="200"/>
    </row>
    <row r="46" spans="1:15" ht="12.75" customHeight="1">
      <c r="B46" s="341" t="s">
        <v>88</v>
      </c>
      <c r="C46" s="341"/>
      <c r="D46" s="341"/>
      <c r="E46" s="341"/>
      <c r="F46" s="341"/>
      <c r="G46" s="341"/>
      <c r="H46" s="341"/>
      <c r="I46" s="341"/>
      <c r="J46" s="341"/>
      <c r="K46" s="341"/>
      <c r="M46" s="200"/>
      <c r="N46" s="200"/>
      <c r="O46" s="200"/>
    </row>
    <row r="47" spans="1:15" ht="12.75" customHeight="1">
      <c r="B47" s="342"/>
      <c r="C47" s="342"/>
      <c r="D47" s="342"/>
      <c r="E47" s="342"/>
      <c r="F47" s="342"/>
      <c r="G47" s="342"/>
      <c r="H47" s="342"/>
      <c r="I47" s="342"/>
      <c r="J47" s="342"/>
      <c r="K47" s="342"/>
      <c r="M47" s="200"/>
      <c r="N47" s="200"/>
      <c r="O47" s="200"/>
    </row>
    <row r="48" spans="1:15" ht="12.75" customHeight="1">
      <c r="B48" s="342"/>
      <c r="C48" s="342"/>
      <c r="D48" s="342"/>
      <c r="E48" s="342"/>
      <c r="F48" s="342"/>
      <c r="G48" s="342"/>
      <c r="H48" s="342"/>
      <c r="I48" s="342"/>
      <c r="J48" s="342"/>
      <c r="K48" s="342"/>
      <c r="M48" s="200"/>
      <c r="N48" s="200"/>
      <c r="O48" s="200"/>
    </row>
    <row r="49" spans="2:15">
      <c r="B49" s="138"/>
      <c r="C49" s="326"/>
      <c r="D49" s="326"/>
      <c r="E49" s="326"/>
      <c r="F49" s="326"/>
      <c r="G49" s="326"/>
      <c r="H49" s="326"/>
      <c r="I49" s="137"/>
      <c r="J49" s="137"/>
      <c r="K49" s="137"/>
      <c r="M49" s="200"/>
      <c r="N49" s="200"/>
      <c r="O49" s="200"/>
    </row>
    <row r="50" spans="2:15">
      <c r="B50" s="138"/>
      <c r="C50" s="326"/>
      <c r="D50" s="326"/>
      <c r="E50" s="326"/>
      <c r="F50" s="326"/>
      <c r="G50" s="326"/>
      <c r="H50" s="326"/>
      <c r="I50" s="137"/>
      <c r="J50" s="137"/>
      <c r="K50" s="137"/>
      <c r="M50" s="200"/>
      <c r="N50" s="200"/>
      <c r="O50" s="200"/>
    </row>
    <row r="51" spans="2:15">
      <c r="B51" s="138"/>
      <c r="C51" s="326"/>
      <c r="D51" s="326"/>
      <c r="E51" s="326"/>
      <c r="F51" s="326"/>
      <c r="G51" s="326"/>
      <c r="H51" s="326"/>
      <c r="I51" s="137"/>
      <c r="J51" s="137"/>
      <c r="K51" s="137"/>
      <c r="M51" s="200"/>
      <c r="N51" s="200"/>
      <c r="O51" s="200"/>
    </row>
    <row r="52" spans="2:15" ht="13.5" thickBot="1">
      <c r="B52" s="321" t="s">
        <v>164</v>
      </c>
      <c r="C52" s="320"/>
      <c r="D52" s="320"/>
      <c r="E52" s="320"/>
      <c r="F52" s="320"/>
      <c r="G52" s="320"/>
      <c r="H52" s="320"/>
      <c r="M52" s="200"/>
      <c r="N52" s="200"/>
      <c r="O52" s="200"/>
    </row>
    <row r="53" spans="2:15" ht="38.25">
      <c r="B53" s="140" t="s">
        <v>79</v>
      </c>
      <c r="C53" s="322" t="s">
        <v>0</v>
      </c>
      <c r="D53" s="322"/>
      <c r="E53" s="322"/>
      <c r="F53" s="322"/>
      <c r="G53" s="322"/>
      <c r="H53" s="322"/>
      <c r="I53" s="267" t="s">
        <v>131</v>
      </c>
      <c r="J53" s="267" t="s">
        <v>182</v>
      </c>
      <c r="K53" s="267" t="s">
        <v>183</v>
      </c>
      <c r="M53" s="200"/>
      <c r="N53" s="200"/>
      <c r="O53" s="200"/>
    </row>
    <row r="54" spans="2:15">
      <c r="B54" s="141">
        <v>922</v>
      </c>
      <c r="C54" s="303" t="s">
        <v>89</v>
      </c>
      <c r="D54" s="303"/>
      <c r="E54" s="303"/>
      <c r="F54" s="303"/>
      <c r="G54" s="303"/>
      <c r="H54" s="303"/>
      <c r="I54" s="235">
        <f>SUM(I55:I55)</f>
        <v>18294.63</v>
      </c>
      <c r="J54" s="235">
        <f>SUM(J55:J55)</f>
        <v>0</v>
      </c>
      <c r="K54" s="236">
        <f>SUM(K55:K55)</f>
        <v>18294.63</v>
      </c>
      <c r="M54" s="200"/>
      <c r="N54" s="200"/>
      <c r="O54" s="200"/>
    </row>
    <row r="55" spans="2:15">
      <c r="B55" s="161">
        <v>9221</v>
      </c>
      <c r="C55" s="297" t="s">
        <v>163</v>
      </c>
      <c r="D55" s="297"/>
      <c r="E55" s="297"/>
      <c r="F55" s="297"/>
      <c r="G55" s="297"/>
      <c r="H55" s="297"/>
      <c r="I55" s="237">
        <v>18294.63</v>
      </c>
      <c r="J55" s="237">
        <v>0</v>
      </c>
      <c r="K55" s="238">
        <f>I55+J55</f>
        <v>18294.63</v>
      </c>
      <c r="M55" s="200"/>
      <c r="N55" s="200"/>
      <c r="O55" s="200"/>
    </row>
    <row r="56" spans="2:15" ht="13.5" thickBot="1">
      <c r="B56" s="142"/>
      <c r="C56" s="309" t="s">
        <v>93</v>
      </c>
      <c r="D56" s="309"/>
      <c r="E56" s="309"/>
      <c r="F56" s="309"/>
      <c r="G56" s="309"/>
      <c r="H56" s="309"/>
      <c r="I56" s="179">
        <f>I54</f>
        <v>18294.63</v>
      </c>
      <c r="J56" s="179">
        <f>J54</f>
        <v>0</v>
      </c>
      <c r="K56" s="241">
        <f>K54</f>
        <v>18294.63</v>
      </c>
      <c r="M56" s="200"/>
      <c r="N56" s="200"/>
      <c r="O56" s="200"/>
    </row>
    <row r="57" spans="2:15" ht="13.5" thickBot="1">
      <c r="M57" s="200"/>
      <c r="N57" s="200"/>
      <c r="O57" s="200"/>
    </row>
    <row r="58" spans="2:15">
      <c r="B58" s="327" t="s">
        <v>94</v>
      </c>
      <c r="C58" s="328"/>
      <c r="D58" s="328"/>
      <c r="E58" s="328"/>
      <c r="F58" s="328"/>
      <c r="G58" s="328"/>
      <c r="H58" s="329"/>
      <c r="I58" s="243">
        <f>I13+I36+I28+I43+I20</f>
        <v>239523.11</v>
      </c>
      <c r="J58" s="243">
        <f>J13+J20+J28+J36+J43</f>
        <v>1610.84</v>
      </c>
      <c r="K58" s="284">
        <f>K13+K20+K28+K36+K43</f>
        <v>241133.94999999998</v>
      </c>
      <c r="M58" s="200"/>
      <c r="N58" s="200"/>
      <c r="O58" s="200"/>
    </row>
    <row r="59" spans="2:15" ht="13.5" thickBot="1">
      <c r="B59" s="336" t="s">
        <v>95</v>
      </c>
      <c r="C59" s="337"/>
      <c r="D59" s="337"/>
      <c r="E59" s="337"/>
      <c r="F59" s="337"/>
      <c r="G59" s="337"/>
      <c r="H59" s="338"/>
      <c r="I59" s="244">
        <f>I58+I56</f>
        <v>257817.74</v>
      </c>
      <c r="J59" s="244">
        <f>J58+J56</f>
        <v>1610.84</v>
      </c>
      <c r="K59" s="285">
        <f>K58+K56</f>
        <v>259428.58</v>
      </c>
      <c r="M59" s="200"/>
      <c r="N59" s="200"/>
      <c r="O59" s="200"/>
    </row>
    <row r="60" spans="2:15">
      <c r="M60" s="200"/>
      <c r="N60" s="200"/>
      <c r="O60" s="200"/>
    </row>
    <row r="61" spans="2:15">
      <c r="M61" s="200"/>
      <c r="N61" s="200"/>
      <c r="O61" s="200"/>
    </row>
    <row r="62" spans="2:15">
      <c r="M62" s="200"/>
      <c r="N62" s="200"/>
      <c r="O62" s="200"/>
    </row>
    <row r="63" spans="2:15">
      <c r="M63" s="200"/>
      <c r="N63" s="200"/>
      <c r="O63" s="200"/>
    </row>
    <row r="64" spans="2:15" ht="12.75" customHeight="1">
      <c r="B64" s="307" t="s">
        <v>90</v>
      </c>
      <c r="C64" s="307"/>
      <c r="D64" s="307"/>
      <c r="E64" s="307"/>
      <c r="F64" s="307"/>
      <c r="G64" s="307"/>
      <c r="H64" s="307"/>
      <c r="I64" s="307"/>
      <c r="J64" s="307"/>
      <c r="K64" s="307"/>
      <c r="M64" s="200"/>
      <c r="N64" s="200"/>
      <c r="O64" s="200"/>
    </row>
    <row r="65" spans="2:15" ht="12.75" customHeight="1">
      <c r="B65" s="307"/>
      <c r="C65" s="307"/>
      <c r="D65" s="307"/>
      <c r="E65" s="307"/>
      <c r="F65" s="307"/>
      <c r="G65" s="307"/>
      <c r="H65" s="307"/>
      <c r="I65" s="307"/>
      <c r="J65" s="307"/>
      <c r="K65" s="307"/>
      <c r="M65" s="200"/>
      <c r="N65" s="200"/>
      <c r="O65" s="200"/>
    </row>
    <row r="66" spans="2:15" ht="12.75" customHeight="1">
      <c r="B66" s="307"/>
      <c r="C66" s="307"/>
      <c r="D66" s="307"/>
      <c r="E66" s="307"/>
      <c r="F66" s="307"/>
      <c r="G66" s="307"/>
      <c r="H66" s="307"/>
      <c r="I66" s="307"/>
      <c r="J66" s="307"/>
      <c r="K66" s="307"/>
      <c r="M66" s="200"/>
      <c r="N66" s="200"/>
      <c r="O66" s="200"/>
    </row>
    <row r="67" spans="2:15" ht="18">
      <c r="B67" s="136"/>
      <c r="C67" s="136"/>
      <c r="D67" s="136"/>
      <c r="E67" s="136"/>
      <c r="F67" s="136"/>
      <c r="G67" s="136"/>
      <c r="H67" s="136"/>
      <c r="I67" s="136"/>
      <c r="J67" s="136"/>
      <c r="K67" s="136"/>
      <c r="M67" s="200"/>
      <c r="N67" s="200"/>
      <c r="O67" s="200"/>
    </row>
    <row r="68" spans="2:15" ht="18">
      <c r="B68" s="340" t="s">
        <v>166</v>
      </c>
      <c r="C68" s="340"/>
      <c r="D68" s="340"/>
      <c r="E68" s="340"/>
      <c r="F68" s="340"/>
      <c r="G68" s="136"/>
      <c r="H68" s="136"/>
      <c r="I68" s="136"/>
      <c r="J68" s="136"/>
      <c r="K68" s="136"/>
      <c r="M68" s="200"/>
      <c r="N68" s="200"/>
      <c r="O68" s="200"/>
    </row>
    <row r="69" spans="2:15">
      <c r="M69" s="200"/>
      <c r="N69" s="200"/>
      <c r="O69" s="200"/>
    </row>
    <row r="70" spans="2:15">
      <c r="M70" s="200"/>
      <c r="N70" s="200"/>
      <c r="O70" s="200"/>
    </row>
    <row r="71" spans="2:15">
      <c r="M71" s="200"/>
      <c r="N71" s="200"/>
      <c r="O71" s="200"/>
    </row>
    <row r="72" spans="2:15" ht="13.5" thickBot="1">
      <c r="B72" s="319" t="s">
        <v>157</v>
      </c>
      <c r="C72" s="319"/>
      <c r="D72" s="319"/>
      <c r="E72" s="319"/>
      <c r="F72" s="320"/>
      <c r="G72" s="320"/>
      <c r="M72" s="200"/>
      <c r="N72" s="200"/>
      <c r="O72" s="200"/>
    </row>
    <row r="73" spans="2:15" ht="38.25">
      <c r="B73" s="140" t="s">
        <v>91</v>
      </c>
      <c r="C73" s="322" t="s">
        <v>0</v>
      </c>
      <c r="D73" s="322"/>
      <c r="E73" s="322"/>
      <c r="F73" s="322"/>
      <c r="G73" s="322"/>
      <c r="H73" s="322"/>
      <c r="I73" s="267" t="s">
        <v>131</v>
      </c>
      <c r="J73" s="267" t="s">
        <v>182</v>
      </c>
      <c r="K73" s="267" t="s">
        <v>183</v>
      </c>
      <c r="M73" s="200"/>
      <c r="N73" s="200"/>
      <c r="O73" s="200"/>
    </row>
    <row r="74" spans="2:15">
      <c r="B74" s="164">
        <v>31</v>
      </c>
      <c r="C74" s="323" t="s">
        <v>103</v>
      </c>
      <c r="D74" s="324"/>
      <c r="E74" s="324"/>
      <c r="F74" s="324"/>
      <c r="G74" s="324"/>
      <c r="H74" s="325"/>
      <c r="I74" s="275">
        <f>I75+I76+I77</f>
        <v>118792.67</v>
      </c>
      <c r="J74" s="275">
        <f>J75+J76+J77</f>
        <v>2672.33</v>
      </c>
      <c r="K74" s="277">
        <f>K75+K76+K77</f>
        <v>121465</v>
      </c>
      <c r="M74" s="200"/>
      <c r="N74" s="200"/>
      <c r="O74" s="200"/>
    </row>
    <row r="75" spans="2:15">
      <c r="B75" s="165">
        <v>311</v>
      </c>
      <c r="C75" s="313" t="s">
        <v>104</v>
      </c>
      <c r="D75" s="314"/>
      <c r="E75" s="314"/>
      <c r="F75" s="314"/>
      <c r="G75" s="314"/>
      <c r="H75" s="315"/>
      <c r="I75" s="276">
        <v>95020.33</v>
      </c>
      <c r="J75" s="276">
        <v>-115.33</v>
      </c>
      <c r="K75" s="278">
        <f>I75+J75</f>
        <v>94905</v>
      </c>
      <c r="M75" s="200"/>
      <c r="N75" s="200"/>
      <c r="O75" s="200"/>
    </row>
    <row r="76" spans="2:15">
      <c r="B76" s="165">
        <v>312</v>
      </c>
      <c r="C76" s="313" t="s">
        <v>17</v>
      </c>
      <c r="D76" s="314"/>
      <c r="E76" s="314"/>
      <c r="F76" s="314"/>
      <c r="G76" s="314"/>
      <c r="H76" s="315"/>
      <c r="I76" s="276">
        <v>8094</v>
      </c>
      <c r="J76" s="276">
        <v>2806</v>
      </c>
      <c r="K76" s="278">
        <f t="shared" ref="K76:K77" si="0">I76+J76</f>
        <v>10900</v>
      </c>
      <c r="M76" s="200"/>
      <c r="N76" s="200"/>
      <c r="O76" s="200"/>
    </row>
    <row r="77" spans="2:15">
      <c r="B77" s="165">
        <v>313</v>
      </c>
      <c r="C77" s="313" t="s">
        <v>25</v>
      </c>
      <c r="D77" s="314"/>
      <c r="E77" s="314"/>
      <c r="F77" s="314"/>
      <c r="G77" s="314"/>
      <c r="H77" s="315"/>
      <c r="I77" s="276">
        <v>15678.34</v>
      </c>
      <c r="J77" s="276">
        <v>-18.34</v>
      </c>
      <c r="K77" s="278">
        <f t="shared" si="0"/>
        <v>15660</v>
      </c>
      <c r="M77" s="200"/>
      <c r="N77" s="200"/>
      <c r="O77" s="200"/>
    </row>
    <row r="78" spans="2:15">
      <c r="B78" s="141">
        <v>32</v>
      </c>
      <c r="C78" s="303" t="s">
        <v>18</v>
      </c>
      <c r="D78" s="303"/>
      <c r="E78" s="303"/>
      <c r="F78" s="303"/>
      <c r="G78" s="303"/>
      <c r="H78" s="303"/>
      <c r="I78" s="235">
        <f>SUM(I79:I83)</f>
        <v>23996.28</v>
      </c>
      <c r="J78" s="235">
        <f>SUM(J79:J83)</f>
        <v>-2671.33</v>
      </c>
      <c r="K78" s="236">
        <f>SUM(K79:K83)</f>
        <v>21324.949999999997</v>
      </c>
      <c r="M78" s="200"/>
      <c r="N78" s="200"/>
      <c r="O78" s="200"/>
    </row>
    <row r="79" spans="2:15">
      <c r="B79" s="161">
        <v>321</v>
      </c>
      <c r="C79" s="297" t="s">
        <v>39</v>
      </c>
      <c r="D79" s="297"/>
      <c r="E79" s="297"/>
      <c r="F79" s="297"/>
      <c r="G79" s="297"/>
      <c r="H79" s="297"/>
      <c r="I79" s="237">
        <v>5441.64</v>
      </c>
      <c r="J79" s="237">
        <v>1</v>
      </c>
      <c r="K79" s="238">
        <f>I79+J79</f>
        <v>5442.64</v>
      </c>
      <c r="M79" s="200"/>
      <c r="N79" s="200"/>
      <c r="O79" s="200"/>
    </row>
    <row r="80" spans="2:15">
      <c r="B80" s="161">
        <v>322</v>
      </c>
      <c r="C80" s="310" t="s">
        <v>99</v>
      </c>
      <c r="D80" s="311"/>
      <c r="E80" s="311"/>
      <c r="F80" s="311"/>
      <c r="G80" s="311"/>
      <c r="H80" s="312"/>
      <c r="I80" s="237">
        <v>7167.03</v>
      </c>
      <c r="J80" s="237">
        <v>-1667.03</v>
      </c>
      <c r="K80" s="238">
        <f t="shared" ref="K80:K83" si="1">I80+J80</f>
        <v>5500</v>
      </c>
      <c r="M80" s="200"/>
      <c r="N80" s="200"/>
      <c r="O80" s="200"/>
    </row>
    <row r="81" spans="2:15">
      <c r="B81" s="161">
        <v>323</v>
      </c>
      <c r="C81" s="310" t="s">
        <v>100</v>
      </c>
      <c r="D81" s="311"/>
      <c r="E81" s="311"/>
      <c r="F81" s="311"/>
      <c r="G81" s="311"/>
      <c r="H81" s="312"/>
      <c r="I81" s="237">
        <f>'JLP(R)FP-Ril 4.razina '!D29</f>
        <v>8560.619999999999</v>
      </c>
      <c r="J81" s="237">
        <v>0</v>
      </c>
      <c r="K81" s="238">
        <f t="shared" si="1"/>
        <v>8560.619999999999</v>
      </c>
      <c r="M81" s="200"/>
      <c r="N81" s="200"/>
      <c r="O81" s="200"/>
    </row>
    <row r="82" spans="2:15">
      <c r="B82" s="161">
        <v>324</v>
      </c>
      <c r="C82" s="310" t="s">
        <v>101</v>
      </c>
      <c r="D82" s="311"/>
      <c r="E82" s="311"/>
      <c r="F82" s="311"/>
      <c r="G82" s="311"/>
      <c r="H82" s="312"/>
      <c r="I82" s="237">
        <f>'JLP(R)FP-Ril 4.razina '!D39</f>
        <v>0</v>
      </c>
      <c r="J82" s="237">
        <v>0</v>
      </c>
      <c r="K82" s="238">
        <f t="shared" si="1"/>
        <v>0</v>
      </c>
      <c r="M82" s="200"/>
      <c r="N82" s="200"/>
      <c r="O82" s="200"/>
    </row>
    <row r="83" spans="2:15">
      <c r="B83" s="161">
        <v>329</v>
      </c>
      <c r="C83" s="310" t="s">
        <v>2</v>
      </c>
      <c r="D83" s="311"/>
      <c r="E83" s="311"/>
      <c r="F83" s="311"/>
      <c r="G83" s="311"/>
      <c r="H83" s="312"/>
      <c r="I83" s="237">
        <v>2826.99</v>
      </c>
      <c r="J83" s="237">
        <v>-1005.3</v>
      </c>
      <c r="K83" s="238">
        <f t="shared" si="1"/>
        <v>1821.6899999999998</v>
      </c>
      <c r="M83" s="200"/>
      <c r="N83" s="200"/>
      <c r="O83" s="200"/>
    </row>
    <row r="84" spans="2:15">
      <c r="B84" s="141">
        <v>34</v>
      </c>
      <c r="C84" s="316" t="s">
        <v>5</v>
      </c>
      <c r="D84" s="317"/>
      <c r="E84" s="317"/>
      <c r="F84" s="317"/>
      <c r="G84" s="317"/>
      <c r="H84" s="318"/>
      <c r="I84" s="235">
        <f>I85</f>
        <v>796.34</v>
      </c>
      <c r="J84" s="235">
        <f>J85</f>
        <v>-1</v>
      </c>
      <c r="K84" s="236">
        <f>K85</f>
        <v>795.34</v>
      </c>
      <c r="M84" s="200"/>
      <c r="N84" s="200"/>
      <c r="O84" s="200"/>
    </row>
    <row r="85" spans="2:15">
      <c r="B85" s="161">
        <v>343</v>
      </c>
      <c r="C85" s="297" t="s">
        <v>102</v>
      </c>
      <c r="D85" s="297"/>
      <c r="E85" s="297"/>
      <c r="F85" s="297"/>
      <c r="G85" s="297"/>
      <c r="H85" s="297"/>
      <c r="I85" s="237">
        <v>796.34</v>
      </c>
      <c r="J85" s="237">
        <v>-1</v>
      </c>
      <c r="K85" s="238">
        <f>I85+J85</f>
        <v>795.34</v>
      </c>
      <c r="M85" s="200"/>
      <c r="N85" s="200"/>
      <c r="O85" s="200"/>
    </row>
    <row r="86" spans="2:15" ht="13.5" thickBot="1">
      <c r="B86" s="142"/>
      <c r="C86" s="309" t="s">
        <v>83</v>
      </c>
      <c r="D86" s="309"/>
      <c r="E86" s="309"/>
      <c r="F86" s="309"/>
      <c r="G86" s="309"/>
      <c r="H86" s="309"/>
      <c r="I86" s="179">
        <f>I78+I84+I74</f>
        <v>143585.29</v>
      </c>
      <c r="J86" s="179">
        <f>J78+J84+J74</f>
        <v>0</v>
      </c>
      <c r="K86" s="241">
        <f>K78+K84+K74</f>
        <v>143585.29</v>
      </c>
      <c r="M86" s="200"/>
      <c r="N86" s="200"/>
      <c r="O86" s="200"/>
    </row>
    <row r="87" spans="2:15">
      <c r="B87" s="138"/>
      <c r="C87" s="139"/>
      <c r="D87" s="139"/>
      <c r="E87" s="139"/>
      <c r="F87" s="139"/>
      <c r="G87" s="139"/>
      <c r="H87" s="139"/>
      <c r="I87" s="29"/>
      <c r="J87" s="29"/>
      <c r="K87" s="29"/>
      <c r="M87" s="200"/>
      <c r="N87" s="200"/>
      <c r="O87" s="200"/>
    </row>
    <row r="88" spans="2:15">
      <c r="B88" s="138"/>
      <c r="C88" s="139"/>
      <c r="D88" s="139"/>
      <c r="E88" s="139"/>
      <c r="F88" s="139"/>
      <c r="G88" s="139"/>
      <c r="H88" s="139"/>
      <c r="I88" s="29"/>
      <c r="J88" s="29"/>
      <c r="K88" s="29"/>
      <c r="M88" s="200"/>
      <c r="N88" s="200"/>
      <c r="O88" s="200"/>
    </row>
    <row r="89" spans="2:15" ht="13.5" thickBot="1">
      <c r="B89" s="321" t="s">
        <v>156</v>
      </c>
      <c r="C89" s="320"/>
      <c r="D89" s="320"/>
      <c r="E89" s="320"/>
      <c r="F89" s="320"/>
      <c r="G89" s="320"/>
      <c r="M89" s="200"/>
      <c r="N89" s="200"/>
      <c r="O89" s="200"/>
    </row>
    <row r="90" spans="2:15" ht="38.25">
      <c r="B90" s="140" t="s">
        <v>79</v>
      </c>
      <c r="C90" s="322" t="s">
        <v>0</v>
      </c>
      <c r="D90" s="322"/>
      <c r="E90" s="322"/>
      <c r="F90" s="322"/>
      <c r="G90" s="322"/>
      <c r="H90" s="322"/>
      <c r="I90" s="267" t="s">
        <v>131</v>
      </c>
      <c r="J90" s="267" t="s">
        <v>182</v>
      </c>
      <c r="K90" s="267" t="s">
        <v>183</v>
      </c>
      <c r="M90" s="200"/>
      <c r="N90" s="200"/>
      <c r="O90" s="200"/>
    </row>
    <row r="91" spans="2:15">
      <c r="B91" s="141">
        <v>34</v>
      </c>
      <c r="C91" s="316" t="s">
        <v>5</v>
      </c>
      <c r="D91" s="317"/>
      <c r="E91" s="317"/>
      <c r="F91" s="317"/>
      <c r="G91" s="317"/>
      <c r="H91" s="318"/>
      <c r="I91" s="178">
        <f>SUM(I92:I92)</f>
        <v>26.55</v>
      </c>
      <c r="J91" s="178">
        <f>SUM(J92:J92)</f>
        <v>0</v>
      </c>
      <c r="K91" s="283">
        <f>SUM(K92:K92)</f>
        <v>26.55</v>
      </c>
      <c r="M91" s="200"/>
      <c r="N91" s="200"/>
      <c r="O91" s="200"/>
    </row>
    <row r="92" spans="2:15" ht="15.75" customHeight="1">
      <c r="B92" s="161">
        <v>343</v>
      </c>
      <c r="C92" s="297" t="s">
        <v>102</v>
      </c>
      <c r="D92" s="297"/>
      <c r="E92" s="297"/>
      <c r="F92" s="297"/>
      <c r="G92" s="297"/>
      <c r="H92" s="297"/>
      <c r="I92" s="180">
        <f>'JLP(R)FP-Ril 4.razina '!E48</f>
        <v>26.55</v>
      </c>
      <c r="J92" s="180">
        <v>0</v>
      </c>
      <c r="K92" s="239">
        <f>I92+J92</f>
        <v>26.55</v>
      </c>
      <c r="M92" s="200"/>
      <c r="N92" s="200"/>
      <c r="O92" s="200"/>
    </row>
    <row r="93" spans="2:15" ht="13.5" thickBot="1">
      <c r="B93" s="142"/>
      <c r="C93" s="309" t="s">
        <v>132</v>
      </c>
      <c r="D93" s="309"/>
      <c r="E93" s="309"/>
      <c r="F93" s="309"/>
      <c r="G93" s="309"/>
      <c r="H93" s="309"/>
      <c r="I93" s="179">
        <f>I91</f>
        <v>26.55</v>
      </c>
      <c r="J93" s="179">
        <f>J91</f>
        <v>0</v>
      </c>
      <c r="K93" s="241">
        <f>K91</f>
        <v>26.55</v>
      </c>
      <c r="M93" s="200"/>
      <c r="N93" s="200"/>
      <c r="O93" s="200"/>
    </row>
    <row r="94" spans="2:15">
      <c r="B94" s="138"/>
      <c r="C94" s="139"/>
      <c r="D94" s="139"/>
      <c r="E94" s="139"/>
      <c r="F94" s="139"/>
      <c r="G94" s="139"/>
      <c r="H94" s="139"/>
      <c r="I94" s="29"/>
      <c r="J94" s="29"/>
      <c r="K94" s="29"/>
      <c r="M94" s="200"/>
      <c r="N94" s="200"/>
      <c r="O94" s="200"/>
    </row>
    <row r="95" spans="2:15">
      <c r="B95" s="138"/>
      <c r="C95" s="139"/>
      <c r="D95" s="139"/>
      <c r="E95" s="139"/>
      <c r="F95" s="139"/>
      <c r="G95" s="139"/>
      <c r="H95" s="139"/>
      <c r="I95" s="29"/>
      <c r="J95" s="29"/>
      <c r="K95" s="29"/>
      <c r="M95" s="200"/>
      <c r="N95" s="200"/>
      <c r="O95" s="200"/>
    </row>
    <row r="96" spans="2:15" ht="13.5" thickBot="1">
      <c r="B96" s="321" t="s">
        <v>158</v>
      </c>
      <c r="C96" s="320"/>
      <c r="D96" s="320"/>
      <c r="E96" s="320"/>
      <c r="F96" s="320"/>
      <c r="G96" s="320"/>
      <c r="H96" s="320"/>
      <c r="M96" s="200"/>
      <c r="N96" s="200"/>
      <c r="O96" s="200"/>
    </row>
    <row r="97" spans="2:15" ht="38.25">
      <c r="B97" s="140" t="s">
        <v>91</v>
      </c>
      <c r="C97" s="322" t="s">
        <v>0</v>
      </c>
      <c r="D97" s="322"/>
      <c r="E97" s="322"/>
      <c r="F97" s="322"/>
      <c r="G97" s="322"/>
      <c r="H97" s="322"/>
      <c r="I97" s="267" t="s">
        <v>131</v>
      </c>
      <c r="J97" s="267" t="s">
        <v>182</v>
      </c>
      <c r="K97" s="267" t="s">
        <v>183</v>
      </c>
      <c r="M97" s="200"/>
      <c r="N97" s="200"/>
      <c r="O97" s="200"/>
    </row>
    <row r="98" spans="2:15">
      <c r="B98" s="141">
        <v>32</v>
      </c>
      <c r="C98" s="303" t="s">
        <v>18</v>
      </c>
      <c r="D98" s="303"/>
      <c r="E98" s="303"/>
      <c r="F98" s="303"/>
      <c r="G98" s="303"/>
      <c r="H98" s="303"/>
      <c r="I98" s="235">
        <f>SUM(I99:I103)</f>
        <v>4314.7800000000007</v>
      </c>
      <c r="J98" s="235">
        <f>SUM(J99:J103)</f>
        <v>-370</v>
      </c>
      <c r="K98" s="236">
        <f>SUM(K99:K103)</f>
        <v>3944.7800000000007</v>
      </c>
      <c r="M98" s="200"/>
      <c r="N98" s="200"/>
      <c r="O98" s="200"/>
    </row>
    <row r="99" spans="2:15">
      <c r="B99" s="161">
        <v>321</v>
      </c>
      <c r="C99" s="297" t="s">
        <v>39</v>
      </c>
      <c r="D99" s="297"/>
      <c r="E99" s="297"/>
      <c r="F99" s="297"/>
      <c r="G99" s="297"/>
      <c r="H99" s="297"/>
      <c r="I99" s="240">
        <f>'JLP(R)FP-Ril 4.razina '!F18</f>
        <v>398.16999999999996</v>
      </c>
      <c r="J99" s="240">
        <v>0</v>
      </c>
      <c r="K99" s="245">
        <f>I99+J99</f>
        <v>398.16999999999996</v>
      </c>
      <c r="M99" s="200"/>
      <c r="N99" s="200"/>
      <c r="O99" s="200"/>
    </row>
    <row r="100" spans="2:15">
      <c r="B100" s="161">
        <v>322</v>
      </c>
      <c r="C100" s="310" t="s">
        <v>99</v>
      </c>
      <c r="D100" s="311"/>
      <c r="E100" s="311"/>
      <c r="F100" s="311"/>
      <c r="G100" s="311"/>
      <c r="H100" s="312"/>
      <c r="I100" s="240">
        <f>'JLP(R)FP-Ril 4.razina '!F23</f>
        <v>1260.8800000000001</v>
      </c>
      <c r="J100" s="240">
        <v>0</v>
      </c>
      <c r="K100" s="245">
        <f t="shared" ref="K100:K103" si="2">I100+J100</f>
        <v>1260.8800000000001</v>
      </c>
      <c r="M100" s="200"/>
      <c r="N100" s="200"/>
      <c r="O100" s="200"/>
    </row>
    <row r="101" spans="2:15">
      <c r="B101" s="161">
        <v>323</v>
      </c>
      <c r="C101" s="310" t="s">
        <v>100</v>
      </c>
      <c r="D101" s="311"/>
      <c r="E101" s="311"/>
      <c r="F101" s="311"/>
      <c r="G101" s="311"/>
      <c r="H101" s="312"/>
      <c r="I101" s="240">
        <v>1554.13</v>
      </c>
      <c r="J101" s="240">
        <v>-370</v>
      </c>
      <c r="K101" s="245">
        <f t="shared" si="2"/>
        <v>1184.1300000000001</v>
      </c>
      <c r="M101" s="200"/>
      <c r="N101" s="200"/>
      <c r="O101" s="200"/>
    </row>
    <row r="102" spans="2:15">
      <c r="B102" s="161">
        <v>324</v>
      </c>
      <c r="C102" s="310" t="s">
        <v>101</v>
      </c>
      <c r="D102" s="311"/>
      <c r="E102" s="311"/>
      <c r="F102" s="311"/>
      <c r="G102" s="311"/>
      <c r="H102" s="312"/>
      <c r="I102" s="240">
        <f>'JLP(R)FP-Ril 4.razina '!F39</f>
        <v>0</v>
      </c>
      <c r="J102" s="240">
        <v>0</v>
      </c>
      <c r="K102" s="245">
        <f t="shared" si="2"/>
        <v>0</v>
      </c>
      <c r="M102" s="200"/>
      <c r="N102" s="200"/>
      <c r="O102" s="200"/>
    </row>
    <row r="103" spans="2:15">
      <c r="B103" s="161">
        <v>329</v>
      </c>
      <c r="C103" s="310" t="s">
        <v>2</v>
      </c>
      <c r="D103" s="311"/>
      <c r="E103" s="311"/>
      <c r="F103" s="311"/>
      <c r="G103" s="311"/>
      <c r="H103" s="312"/>
      <c r="I103" s="237">
        <f>'JLP(R)FP-Ril 4.razina '!F41</f>
        <v>1101.6000000000001</v>
      </c>
      <c r="J103" s="240">
        <v>0</v>
      </c>
      <c r="K103" s="245">
        <f t="shared" si="2"/>
        <v>1101.6000000000001</v>
      </c>
      <c r="M103" s="200"/>
      <c r="N103" s="200"/>
      <c r="O103" s="200"/>
    </row>
    <row r="104" spans="2:15">
      <c r="B104" s="141">
        <v>34</v>
      </c>
      <c r="C104" s="316" t="s">
        <v>5</v>
      </c>
      <c r="D104" s="317"/>
      <c r="E104" s="317"/>
      <c r="F104" s="317"/>
      <c r="G104" s="317"/>
      <c r="H104" s="318"/>
      <c r="I104" s="252">
        <f>I105</f>
        <v>199.07999999999998</v>
      </c>
      <c r="J104" s="252">
        <f>J105</f>
        <v>0</v>
      </c>
      <c r="K104" s="253">
        <f>K105</f>
        <v>199.07999999999998</v>
      </c>
      <c r="M104" s="200"/>
      <c r="N104" s="200"/>
      <c r="O104" s="200"/>
    </row>
    <row r="105" spans="2:15">
      <c r="B105" s="161">
        <v>343</v>
      </c>
      <c r="C105" s="297" t="s">
        <v>102</v>
      </c>
      <c r="D105" s="297"/>
      <c r="E105" s="297"/>
      <c r="F105" s="297"/>
      <c r="G105" s="297"/>
      <c r="H105" s="297"/>
      <c r="I105" s="242">
        <f>'JLP(R)FP-Ril 4.razina '!F48</f>
        <v>199.07999999999998</v>
      </c>
      <c r="J105" s="250">
        <v>0</v>
      </c>
      <c r="K105" s="251">
        <f>I105+J105</f>
        <v>199.07999999999998</v>
      </c>
      <c r="M105" s="200"/>
      <c r="N105" s="200"/>
      <c r="O105" s="200"/>
    </row>
    <row r="106" spans="2:15" ht="13.5" thickBot="1">
      <c r="B106" s="142"/>
      <c r="C106" s="309" t="s">
        <v>92</v>
      </c>
      <c r="D106" s="309"/>
      <c r="E106" s="309"/>
      <c r="F106" s="309"/>
      <c r="G106" s="309"/>
      <c r="H106" s="309"/>
      <c r="I106" s="179">
        <f>I98+I104</f>
        <v>4513.8600000000006</v>
      </c>
      <c r="J106" s="179">
        <f>J98+J104</f>
        <v>-370</v>
      </c>
      <c r="K106" s="241">
        <f>K98+K104</f>
        <v>4143.8600000000006</v>
      </c>
      <c r="M106" s="200"/>
      <c r="N106" s="200"/>
      <c r="O106" s="200"/>
    </row>
    <row r="107" spans="2:15">
      <c r="B107" s="138"/>
      <c r="C107" s="139"/>
      <c r="D107" s="139"/>
      <c r="E107" s="139"/>
      <c r="F107" s="139"/>
      <c r="G107" s="139"/>
      <c r="H107" s="139"/>
      <c r="I107" s="29"/>
      <c r="J107" s="29"/>
      <c r="K107" s="29"/>
      <c r="M107" s="200"/>
      <c r="N107" s="200"/>
      <c r="O107" s="200"/>
    </row>
    <row r="108" spans="2:15">
      <c r="B108" s="138"/>
      <c r="C108" s="339"/>
      <c r="D108" s="339"/>
      <c r="E108" s="339"/>
      <c r="F108" s="339"/>
      <c r="G108" s="339"/>
      <c r="H108" s="339"/>
      <c r="I108" s="137"/>
      <c r="J108" s="137"/>
      <c r="K108" s="137"/>
      <c r="M108" s="200"/>
      <c r="N108" s="200"/>
      <c r="O108" s="200"/>
    </row>
    <row r="109" spans="2:15" ht="13.5" thickBot="1">
      <c r="B109" s="319" t="s">
        <v>159</v>
      </c>
      <c r="C109" s="319"/>
      <c r="D109" s="319"/>
      <c r="E109" s="319"/>
      <c r="F109" s="320"/>
      <c r="M109" s="200"/>
      <c r="N109" s="200"/>
      <c r="O109" s="200"/>
    </row>
    <row r="110" spans="2:15" ht="38.25">
      <c r="B110" s="163" t="s">
        <v>91</v>
      </c>
      <c r="C110" s="322" t="s">
        <v>0</v>
      </c>
      <c r="D110" s="322"/>
      <c r="E110" s="322"/>
      <c r="F110" s="322"/>
      <c r="G110" s="322"/>
      <c r="H110" s="322"/>
      <c r="I110" s="267" t="s">
        <v>131</v>
      </c>
      <c r="J110" s="267" t="s">
        <v>182</v>
      </c>
      <c r="K110" s="267" t="s">
        <v>183</v>
      </c>
      <c r="M110" s="200"/>
      <c r="N110" s="200"/>
      <c r="O110" s="200"/>
    </row>
    <row r="111" spans="2:15">
      <c r="B111" s="164">
        <v>31</v>
      </c>
      <c r="C111" s="323" t="s">
        <v>103</v>
      </c>
      <c r="D111" s="324"/>
      <c r="E111" s="324"/>
      <c r="F111" s="324"/>
      <c r="G111" s="324"/>
      <c r="H111" s="325"/>
      <c r="I111" s="178">
        <f>SUM(I112:I114)</f>
        <v>17226.579999999998</v>
      </c>
      <c r="J111" s="178">
        <f>SUM(J112:J114)</f>
        <v>3523.42</v>
      </c>
      <c r="K111" s="283">
        <f>SUM(K112:K114)</f>
        <v>20750</v>
      </c>
      <c r="M111" s="200"/>
      <c r="N111" s="200"/>
      <c r="O111" s="200"/>
    </row>
    <row r="112" spans="2:15">
      <c r="B112" s="165">
        <v>311</v>
      </c>
      <c r="C112" s="313" t="s">
        <v>104</v>
      </c>
      <c r="D112" s="314"/>
      <c r="E112" s="314"/>
      <c r="F112" s="314"/>
      <c r="G112" s="314"/>
      <c r="H112" s="315"/>
      <c r="I112" s="180">
        <v>14376.64</v>
      </c>
      <c r="J112" s="180">
        <v>2823.36</v>
      </c>
      <c r="K112" s="239">
        <f>I112+J112</f>
        <v>17200</v>
      </c>
      <c r="M112" s="200"/>
      <c r="N112" s="200"/>
      <c r="O112" s="200"/>
    </row>
    <row r="113" spans="2:15">
      <c r="B113" s="165">
        <v>312</v>
      </c>
      <c r="C113" s="313" t="s">
        <v>17</v>
      </c>
      <c r="D113" s="314"/>
      <c r="E113" s="314"/>
      <c r="F113" s="314"/>
      <c r="G113" s="314"/>
      <c r="H113" s="315"/>
      <c r="I113" s="180">
        <v>477.8</v>
      </c>
      <c r="J113" s="180">
        <v>222.2</v>
      </c>
      <c r="K113" s="239">
        <f t="shared" ref="K113:K114" si="3">I113+J113</f>
        <v>700</v>
      </c>
      <c r="M113" s="200"/>
      <c r="N113" s="200"/>
      <c r="O113" s="200"/>
    </row>
    <row r="114" spans="2:15">
      <c r="B114" s="165">
        <v>313</v>
      </c>
      <c r="C114" s="313" t="s">
        <v>25</v>
      </c>
      <c r="D114" s="314"/>
      <c r="E114" s="314"/>
      <c r="F114" s="314"/>
      <c r="G114" s="314"/>
      <c r="H114" s="315"/>
      <c r="I114" s="180">
        <v>2372.14</v>
      </c>
      <c r="J114" s="180">
        <v>477.86</v>
      </c>
      <c r="K114" s="239">
        <f t="shared" si="3"/>
        <v>2850</v>
      </c>
      <c r="M114" s="200"/>
      <c r="N114" s="200"/>
      <c r="O114" s="200"/>
    </row>
    <row r="115" spans="2:15">
      <c r="B115" s="141">
        <v>32</v>
      </c>
      <c r="C115" s="303" t="s">
        <v>18</v>
      </c>
      <c r="D115" s="303"/>
      <c r="E115" s="303"/>
      <c r="F115" s="303"/>
      <c r="G115" s="303"/>
      <c r="H115" s="303"/>
      <c r="I115" s="235">
        <f>SUM(I116:I119)</f>
        <v>4910.7300000000005</v>
      </c>
      <c r="J115" s="235">
        <f>SUM(J116:J119)</f>
        <v>523.29</v>
      </c>
      <c r="K115" s="236">
        <f>SUM(K116:K119)</f>
        <v>5434.0199999999995</v>
      </c>
      <c r="M115" s="200"/>
      <c r="N115" s="200"/>
      <c r="O115" s="200"/>
    </row>
    <row r="116" spans="2:15">
      <c r="B116" s="161">
        <v>321</v>
      </c>
      <c r="C116" s="310" t="s">
        <v>39</v>
      </c>
      <c r="D116" s="311"/>
      <c r="E116" s="311"/>
      <c r="F116" s="311"/>
      <c r="G116" s="311"/>
      <c r="H116" s="312"/>
      <c r="I116" s="237">
        <v>2123.5700000000002</v>
      </c>
      <c r="J116" s="240">
        <v>-368.17</v>
      </c>
      <c r="K116" s="245">
        <f>I116+J116</f>
        <v>1755.4</v>
      </c>
      <c r="M116" s="200"/>
      <c r="N116" s="200"/>
      <c r="O116" s="200"/>
    </row>
    <row r="117" spans="2:15">
      <c r="B117" s="161">
        <v>322</v>
      </c>
      <c r="C117" s="310" t="s">
        <v>99</v>
      </c>
      <c r="D117" s="311"/>
      <c r="E117" s="311"/>
      <c r="F117" s="311"/>
      <c r="G117" s="311"/>
      <c r="H117" s="312"/>
      <c r="I117" s="237">
        <v>464.52</v>
      </c>
      <c r="J117" s="240">
        <v>241.3</v>
      </c>
      <c r="K117" s="245">
        <f t="shared" ref="K117:K119" si="4">I117+J117</f>
        <v>705.81999999999994</v>
      </c>
      <c r="M117" s="200"/>
      <c r="N117" s="200"/>
      <c r="O117" s="200"/>
    </row>
    <row r="118" spans="2:15">
      <c r="B118" s="161">
        <v>323</v>
      </c>
      <c r="C118" s="310" t="s">
        <v>100</v>
      </c>
      <c r="D118" s="311"/>
      <c r="E118" s="311"/>
      <c r="F118" s="311"/>
      <c r="G118" s="311"/>
      <c r="H118" s="312"/>
      <c r="I118" s="240">
        <v>2189.92</v>
      </c>
      <c r="J118" s="240">
        <v>611.02</v>
      </c>
      <c r="K118" s="245">
        <f t="shared" si="4"/>
        <v>2800.94</v>
      </c>
      <c r="M118" s="200"/>
      <c r="N118" s="200"/>
      <c r="O118" s="200"/>
    </row>
    <row r="119" spans="2:15">
      <c r="B119" s="161">
        <v>329</v>
      </c>
      <c r="C119" s="310" t="s">
        <v>2</v>
      </c>
      <c r="D119" s="311"/>
      <c r="E119" s="311"/>
      <c r="F119" s="311"/>
      <c r="G119" s="311"/>
      <c r="H119" s="312"/>
      <c r="I119" s="237">
        <v>132.72</v>
      </c>
      <c r="J119" s="240">
        <v>39.14</v>
      </c>
      <c r="K119" s="245">
        <f t="shared" si="4"/>
        <v>171.86</v>
      </c>
      <c r="M119" s="200"/>
      <c r="N119" s="200"/>
      <c r="O119" s="200"/>
    </row>
    <row r="120" spans="2:15">
      <c r="B120" s="141">
        <v>34</v>
      </c>
      <c r="C120" s="316" t="s">
        <v>5</v>
      </c>
      <c r="D120" s="317"/>
      <c r="E120" s="317"/>
      <c r="F120" s="317"/>
      <c r="G120" s="317"/>
      <c r="H120" s="318"/>
      <c r="I120" s="235">
        <f>I121</f>
        <v>232.26</v>
      </c>
      <c r="J120" s="235">
        <f>J121</f>
        <v>-75.03</v>
      </c>
      <c r="K120" s="236">
        <f>K121</f>
        <v>157.22999999999999</v>
      </c>
      <c r="M120" s="200"/>
      <c r="N120" s="200"/>
      <c r="O120" s="200"/>
    </row>
    <row r="121" spans="2:15">
      <c r="B121" s="161">
        <v>343</v>
      </c>
      <c r="C121" s="297" t="s">
        <v>102</v>
      </c>
      <c r="D121" s="297"/>
      <c r="E121" s="297"/>
      <c r="F121" s="297"/>
      <c r="G121" s="297"/>
      <c r="H121" s="297"/>
      <c r="I121" s="237">
        <v>232.26</v>
      </c>
      <c r="J121" s="240">
        <v>-75.03</v>
      </c>
      <c r="K121" s="245">
        <f>I121+J121</f>
        <v>157.22999999999999</v>
      </c>
      <c r="M121" s="200"/>
      <c r="N121" s="200"/>
      <c r="O121" s="200"/>
    </row>
    <row r="122" spans="2:15" ht="13.5" thickBot="1">
      <c r="B122" s="142"/>
      <c r="C122" s="309" t="s">
        <v>85</v>
      </c>
      <c r="D122" s="309"/>
      <c r="E122" s="309"/>
      <c r="F122" s="309"/>
      <c r="G122" s="309"/>
      <c r="H122" s="309"/>
      <c r="I122" s="179">
        <f>I115+I111+I120</f>
        <v>22369.569999999996</v>
      </c>
      <c r="J122" s="179">
        <f>J115+J111+J120</f>
        <v>3971.68</v>
      </c>
      <c r="K122" s="241">
        <f>K115+K111+K120</f>
        <v>26341.25</v>
      </c>
      <c r="M122" s="200"/>
      <c r="N122" s="200"/>
      <c r="O122" s="200"/>
    </row>
    <row r="123" spans="2:15">
      <c r="B123" s="138"/>
      <c r="C123" s="139"/>
      <c r="D123" s="139"/>
      <c r="E123" s="139"/>
      <c r="F123" s="139"/>
      <c r="G123" s="139"/>
      <c r="H123" s="139"/>
      <c r="I123" s="29"/>
      <c r="J123" s="29"/>
      <c r="K123" s="29"/>
      <c r="M123" s="200"/>
      <c r="N123" s="200"/>
      <c r="O123" s="200"/>
    </row>
    <row r="124" spans="2:15">
      <c r="B124" s="138"/>
      <c r="C124" s="139"/>
      <c r="D124" s="139"/>
      <c r="E124" s="139"/>
      <c r="F124" s="139"/>
      <c r="G124" s="139"/>
      <c r="H124" s="139"/>
      <c r="I124" s="29"/>
      <c r="J124" s="29"/>
      <c r="K124" s="29"/>
      <c r="M124" s="200"/>
      <c r="N124" s="200"/>
      <c r="O124" s="200"/>
    </row>
    <row r="125" spans="2:15" ht="13.5" thickBot="1">
      <c r="B125" s="321" t="s">
        <v>164</v>
      </c>
      <c r="C125" s="320"/>
      <c r="D125" s="320"/>
      <c r="E125" s="320"/>
      <c r="F125" s="320"/>
      <c r="G125" s="320"/>
      <c r="H125" s="320"/>
      <c r="M125" s="200"/>
      <c r="N125" s="200"/>
      <c r="O125" s="200"/>
    </row>
    <row r="126" spans="2:15" ht="38.25">
      <c r="B126" s="140" t="s">
        <v>91</v>
      </c>
      <c r="C126" s="322" t="s">
        <v>0</v>
      </c>
      <c r="D126" s="322"/>
      <c r="E126" s="322"/>
      <c r="F126" s="322"/>
      <c r="G126" s="322"/>
      <c r="H126" s="322"/>
      <c r="I126" s="267" t="s">
        <v>131</v>
      </c>
      <c r="J126" s="267" t="s">
        <v>182</v>
      </c>
      <c r="K126" s="267" t="s">
        <v>183</v>
      </c>
      <c r="M126" s="200"/>
      <c r="N126" s="200"/>
      <c r="O126" s="200"/>
    </row>
    <row r="127" spans="2:15">
      <c r="B127" s="141">
        <v>32</v>
      </c>
      <c r="C127" s="303" t="s">
        <v>18</v>
      </c>
      <c r="D127" s="303"/>
      <c r="E127" s="303"/>
      <c r="F127" s="303"/>
      <c r="G127" s="303"/>
      <c r="H127" s="303"/>
      <c r="I127" s="246">
        <f>SUM(I128:I130)</f>
        <v>2200</v>
      </c>
      <c r="J127" s="246">
        <f>SUM(J128:J130)</f>
        <v>0</v>
      </c>
      <c r="K127" s="286">
        <f>SUM(K128:K130)</f>
        <v>2200</v>
      </c>
      <c r="M127" s="200"/>
      <c r="N127" s="200"/>
      <c r="O127" s="200"/>
    </row>
    <row r="128" spans="2:15">
      <c r="B128" s="161">
        <v>322</v>
      </c>
      <c r="C128" s="310" t="s">
        <v>99</v>
      </c>
      <c r="D128" s="311"/>
      <c r="E128" s="311"/>
      <c r="F128" s="311"/>
      <c r="G128" s="311"/>
      <c r="H128" s="312"/>
      <c r="I128" s="247">
        <v>700</v>
      </c>
      <c r="J128" s="180">
        <v>0</v>
      </c>
      <c r="K128" s="239">
        <f>J128+I128</f>
        <v>700</v>
      </c>
      <c r="M128" s="200"/>
      <c r="N128" s="200"/>
      <c r="O128" s="200"/>
    </row>
    <row r="129" spans="2:15">
      <c r="B129" s="161">
        <v>323</v>
      </c>
      <c r="C129" s="310" t="s">
        <v>100</v>
      </c>
      <c r="D129" s="311"/>
      <c r="E129" s="311"/>
      <c r="F129" s="311"/>
      <c r="G129" s="311"/>
      <c r="H129" s="312"/>
      <c r="I129" s="247">
        <v>1500</v>
      </c>
      <c r="J129" s="248">
        <v>0</v>
      </c>
      <c r="K129" s="239">
        <f t="shared" ref="K129:K130" si="5">J129+I129</f>
        <v>1500</v>
      </c>
      <c r="M129" s="200"/>
      <c r="N129" s="200"/>
      <c r="O129" s="200"/>
    </row>
    <row r="130" spans="2:15">
      <c r="B130" s="161">
        <v>324</v>
      </c>
      <c r="C130" s="310" t="s">
        <v>101</v>
      </c>
      <c r="D130" s="311"/>
      <c r="E130" s="311"/>
      <c r="F130" s="311"/>
      <c r="G130" s="311"/>
      <c r="H130" s="312"/>
      <c r="I130" s="240">
        <f>'JLP(R)FP-Ril 4.razina '!G39</f>
        <v>0</v>
      </c>
      <c r="J130" s="248">
        <v>0</v>
      </c>
      <c r="K130" s="239">
        <f t="shared" si="5"/>
        <v>0</v>
      </c>
      <c r="M130" s="200"/>
      <c r="N130" s="200"/>
      <c r="O130" s="200"/>
    </row>
    <row r="131" spans="2:15">
      <c r="B131" s="141">
        <v>34</v>
      </c>
      <c r="C131" s="316" t="s">
        <v>5</v>
      </c>
      <c r="D131" s="317"/>
      <c r="E131" s="317"/>
      <c r="F131" s="317"/>
      <c r="G131" s="317"/>
      <c r="H131" s="318"/>
      <c r="I131" s="178">
        <f>I132</f>
        <v>0</v>
      </c>
      <c r="J131" s="178">
        <f>J132</f>
        <v>0</v>
      </c>
      <c r="K131" s="283">
        <f>K132</f>
        <v>0</v>
      </c>
      <c r="M131" s="200"/>
      <c r="N131" s="200"/>
      <c r="O131" s="200"/>
    </row>
    <row r="132" spans="2:15">
      <c r="B132" s="161">
        <v>343</v>
      </c>
      <c r="C132" s="297" t="s">
        <v>102</v>
      </c>
      <c r="D132" s="297"/>
      <c r="E132" s="297"/>
      <c r="F132" s="297"/>
      <c r="G132" s="297"/>
      <c r="H132" s="297"/>
      <c r="I132" s="180">
        <v>0</v>
      </c>
      <c r="J132" s="180">
        <v>0</v>
      </c>
      <c r="K132" s="239">
        <f>I132+J132</f>
        <v>0</v>
      </c>
      <c r="M132" s="200"/>
      <c r="N132" s="200"/>
      <c r="O132" s="200"/>
    </row>
    <row r="133" spans="2:15" ht="13.5" thickBot="1">
      <c r="B133" s="142"/>
      <c r="C133" s="309" t="s">
        <v>108</v>
      </c>
      <c r="D133" s="309"/>
      <c r="E133" s="309"/>
      <c r="F133" s="309"/>
      <c r="G133" s="309"/>
      <c r="H133" s="309"/>
      <c r="I133" s="179">
        <f>I131+I127</f>
        <v>2200</v>
      </c>
      <c r="J133" s="179">
        <f>J131+J127</f>
        <v>0</v>
      </c>
      <c r="K133" s="241">
        <f>K131+K127</f>
        <v>2200</v>
      </c>
      <c r="M133" s="200"/>
      <c r="N133" s="200"/>
      <c r="O133" s="200"/>
    </row>
    <row r="134" spans="2:15">
      <c r="B134" s="138"/>
      <c r="C134" s="139"/>
      <c r="D134" s="139"/>
      <c r="E134" s="139"/>
      <c r="F134" s="139"/>
      <c r="G134" s="139"/>
      <c r="H134" s="139"/>
      <c r="I134" s="29"/>
      <c r="J134" s="29"/>
      <c r="K134" s="29"/>
      <c r="M134" s="200"/>
      <c r="N134" s="200"/>
      <c r="O134" s="200"/>
    </row>
    <row r="135" spans="2:15">
      <c r="M135" s="200"/>
      <c r="N135" s="200"/>
      <c r="O135" s="200"/>
    </row>
    <row r="136" spans="2:15">
      <c r="M136" s="200"/>
      <c r="N136" s="200"/>
      <c r="O136" s="200"/>
    </row>
    <row r="137" spans="2:15">
      <c r="M137" s="200"/>
      <c r="N137" s="200"/>
      <c r="O137" s="200"/>
    </row>
    <row r="138" spans="2:15" ht="15">
      <c r="B138" s="340" t="s">
        <v>165</v>
      </c>
      <c r="C138" s="340"/>
      <c r="D138" s="340"/>
      <c r="E138" s="340"/>
      <c r="F138" s="340"/>
      <c r="G138" s="340"/>
      <c r="H138" s="340"/>
      <c r="M138" s="200"/>
      <c r="N138" s="200"/>
      <c r="O138" s="200"/>
    </row>
    <row r="139" spans="2:15">
      <c r="M139" s="200"/>
      <c r="N139" s="200"/>
      <c r="O139" s="200"/>
    </row>
    <row r="140" spans="2:15">
      <c r="M140" s="200"/>
      <c r="N140" s="200"/>
      <c r="O140" s="200"/>
    </row>
    <row r="141" spans="2:15">
      <c r="M141" s="200"/>
      <c r="N141" s="200"/>
      <c r="O141" s="200"/>
    </row>
    <row r="142" spans="2:15" ht="13.5" thickBot="1">
      <c r="B142" s="319" t="s">
        <v>157</v>
      </c>
      <c r="C142" s="319"/>
      <c r="D142" s="319"/>
      <c r="E142" s="319"/>
      <c r="F142" s="320"/>
      <c r="G142" s="320"/>
      <c r="M142" s="200"/>
      <c r="N142" s="200"/>
      <c r="O142" s="200"/>
    </row>
    <row r="143" spans="2:15" ht="38.25">
      <c r="B143" s="140" t="s">
        <v>91</v>
      </c>
      <c r="C143" s="322" t="s">
        <v>0</v>
      </c>
      <c r="D143" s="322"/>
      <c r="E143" s="322"/>
      <c r="F143" s="322"/>
      <c r="G143" s="322"/>
      <c r="H143" s="322"/>
      <c r="I143" s="267" t="s">
        <v>131</v>
      </c>
      <c r="J143" s="267" t="s">
        <v>182</v>
      </c>
      <c r="K143" s="267" t="s">
        <v>183</v>
      </c>
      <c r="M143" s="200"/>
      <c r="N143" s="200"/>
      <c r="O143" s="200"/>
    </row>
    <row r="144" spans="2:15">
      <c r="B144" s="141">
        <v>42</v>
      </c>
      <c r="C144" s="303" t="s">
        <v>106</v>
      </c>
      <c r="D144" s="303"/>
      <c r="E144" s="303"/>
      <c r="F144" s="303"/>
      <c r="G144" s="303"/>
      <c r="H144" s="303"/>
      <c r="I144" s="235">
        <f>SUM(I145:I146)</f>
        <v>19908.420000000002</v>
      </c>
      <c r="J144" s="235">
        <f>SUM(J145:J146)</f>
        <v>0</v>
      </c>
      <c r="K144" s="236">
        <f>SUM(K145:K146)</f>
        <v>19908.420000000002</v>
      </c>
      <c r="M144" s="200"/>
      <c r="N144" s="200"/>
      <c r="O144" s="200"/>
    </row>
    <row r="145" spans="2:15">
      <c r="B145" s="161">
        <v>422</v>
      </c>
      <c r="C145" s="297" t="s">
        <v>105</v>
      </c>
      <c r="D145" s="297"/>
      <c r="E145" s="297"/>
      <c r="F145" s="297"/>
      <c r="G145" s="297"/>
      <c r="H145" s="297"/>
      <c r="I145" s="237">
        <f>'JLP(R)FP-Ril 4.razina '!D53</f>
        <v>13272.28</v>
      </c>
      <c r="J145" s="237">
        <v>0</v>
      </c>
      <c r="K145" s="238">
        <f>I145+J145</f>
        <v>13272.28</v>
      </c>
      <c r="M145" s="200"/>
      <c r="N145" s="200"/>
      <c r="O145" s="200"/>
    </row>
    <row r="146" spans="2:15">
      <c r="B146" s="161">
        <v>424</v>
      </c>
      <c r="C146" s="310" t="s">
        <v>107</v>
      </c>
      <c r="D146" s="311"/>
      <c r="E146" s="311"/>
      <c r="F146" s="311"/>
      <c r="G146" s="311"/>
      <c r="H146" s="312"/>
      <c r="I146" s="237">
        <f>'JLP(R)FP-Ril 4.razina '!D58</f>
        <v>6636.14</v>
      </c>
      <c r="J146" s="237">
        <v>0</v>
      </c>
      <c r="K146" s="238">
        <f>I146+J146</f>
        <v>6636.14</v>
      </c>
      <c r="M146" s="200"/>
      <c r="N146" s="200"/>
      <c r="O146" s="200"/>
    </row>
    <row r="147" spans="2:15" ht="13.5" thickBot="1">
      <c r="B147" s="142"/>
      <c r="C147" s="309" t="s">
        <v>83</v>
      </c>
      <c r="D147" s="309"/>
      <c r="E147" s="309"/>
      <c r="F147" s="309"/>
      <c r="G147" s="309"/>
      <c r="H147" s="309"/>
      <c r="I147" s="179">
        <f>I144</f>
        <v>19908.420000000002</v>
      </c>
      <c r="J147" s="179">
        <f>J144</f>
        <v>0</v>
      </c>
      <c r="K147" s="241">
        <f>K144</f>
        <v>19908.420000000002</v>
      </c>
      <c r="M147" s="200"/>
      <c r="N147" s="200"/>
      <c r="O147" s="200"/>
    </row>
    <row r="148" spans="2:15">
      <c r="M148" s="200"/>
      <c r="N148" s="200"/>
      <c r="O148" s="200"/>
    </row>
    <row r="149" spans="2:15">
      <c r="M149" s="200"/>
      <c r="N149" s="200"/>
      <c r="O149" s="200"/>
    </row>
    <row r="150" spans="2:15" ht="13.5" thickBot="1">
      <c r="B150" s="321" t="s">
        <v>158</v>
      </c>
      <c r="C150" s="320"/>
      <c r="D150" s="320"/>
      <c r="E150" s="320"/>
      <c r="F150" s="320"/>
      <c r="G150" s="320"/>
      <c r="H150" s="320"/>
      <c r="M150" s="200"/>
      <c r="N150" s="200"/>
      <c r="O150" s="200"/>
    </row>
    <row r="151" spans="2:15" ht="38.25">
      <c r="B151" s="140" t="s">
        <v>91</v>
      </c>
      <c r="C151" s="322" t="s">
        <v>0</v>
      </c>
      <c r="D151" s="322"/>
      <c r="E151" s="322"/>
      <c r="F151" s="322"/>
      <c r="G151" s="322"/>
      <c r="H151" s="322"/>
      <c r="I151" s="267" t="s">
        <v>131</v>
      </c>
      <c r="J151" s="267" t="s">
        <v>182</v>
      </c>
      <c r="K151" s="267" t="s">
        <v>183</v>
      </c>
      <c r="M151" s="200"/>
      <c r="N151" s="200"/>
      <c r="O151" s="200"/>
    </row>
    <row r="152" spans="2:15">
      <c r="B152" s="141">
        <v>42</v>
      </c>
      <c r="C152" s="303" t="s">
        <v>106</v>
      </c>
      <c r="D152" s="303"/>
      <c r="E152" s="303"/>
      <c r="F152" s="303"/>
      <c r="G152" s="303"/>
      <c r="H152" s="303"/>
      <c r="I152" s="235">
        <f>SUM(I153:I154)</f>
        <v>2984.97</v>
      </c>
      <c r="J152" s="235">
        <f>SUM(J153:J154)</f>
        <v>0</v>
      </c>
      <c r="K152" s="236">
        <f>SUM(K153:K154)</f>
        <v>2984.97</v>
      </c>
      <c r="M152" s="200"/>
      <c r="N152" s="200"/>
      <c r="O152" s="200"/>
    </row>
    <row r="153" spans="2:15">
      <c r="B153" s="161">
        <v>422</v>
      </c>
      <c r="C153" s="297" t="s">
        <v>105</v>
      </c>
      <c r="D153" s="297"/>
      <c r="E153" s="297"/>
      <c r="F153" s="297"/>
      <c r="G153" s="297"/>
      <c r="H153" s="297"/>
      <c r="I153" s="240">
        <f>'JLP(R)FP-Ril 4.razina '!F53</f>
        <v>1990.84</v>
      </c>
      <c r="J153" s="240">
        <v>0</v>
      </c>
      <c r="K153" s="245">
        <f>I153+J153</f>
        <v>1990.84</v>
      </c>
      <c r="M153" s="200"/>
      <c r="N153" s="200"/>
      <c r="O153" s="200"/>
    </row>
    <row r="154" spans="2:15">
      <c r="B154" s="161">
        <v>424</v>
      </c>
      <c r="C154" s="310" t="s">
        <v>107</v>
      </c>
      <c r="D154" s="311"/>
      <c r="E154" s="311"/>
      <c r="F154" s="311"/>
      <c r="G154" s="311"/>
      <c r="H154" s="312"/>
      <c r="I154" s="240">
        <f>'JLP(R)FP-Ril 4.razina '!F58</f>
        <v>994.13</v>
      </c>
      <c r="J154" s="240">
        <v>0</v>
      </c>
      <c r="K154" s="245">
        <f>I154+J154</f>
        <v>994.13</v>
      </c>
      <c r="M154" s="200"/>
      <c r="N154" s="200"/>
      <c r="O154" s="200"/>
    </row>
    <row r="155" spans="2:15" ht="13.5" thickBot="1">
      <c r="B155" s="142"/>
      <c r="C155" s="309" t="s">
        <v>92</v>
      </c>
      <c r="D155" s="309"/>
      <c r="E155" s="309"/>
      <c r="F155" s="309"/>
      <c r="G155" s="309"/>
      <c r="H155" s="309"/>
      <c r="I155" s="179">
        <f>I152</f>
        <v>2984.97</v>
      </c>
      <c r="J155" s="179">
        <f>J152</f>
        <v>0</v>
      </c>
      <c r="K155" s="241">
        <f>K152</f>
        <v>2984.97</v>
      </c>
      <c r="M155" s="200"/>
      <c r="N155" s="200"/>
      <c r="O155" s="200"/>
    </row>
    <row r="156" spans="2:15">
      <c r="B156" s="138"/>
      <c r="C156" s="139"/>
      <c r="D156" s="139"/>
      <c r="E156" s="139"/>
      <c r="F156" s="139"/>
      <c r="G156" s="139"/>
      <c r="H156" s="139"/>
      <c r="I156" s="29"/>
      <c r="J156" s="29"/>
      <c r="K156" s="29"/>
      <c r="M156" s="200"/>
      <c r="N156" s="200"/>
      <c r="O156" s="200"/>
    </row>
    <row r="157" spans="2:15">
      <c r="B157" s="138"/>
      <c r="C157" s="139"/>
      <c r="D157" s="139"/>
      <c r="E157" s="139"/>
      <c r="F157" s="139"/>
      <c r="G157" s="139"/>
      <c r="H157" s="139"/>
      <c r="I157" s="29"/>
      <c r="J157" s="29"/>
      <c r="K157" s="29"/>
      <c r="M157" s="200"/>
      <c r="N157" s="200"/>
      <c r="O157" s="200"/>
    </row>
    <row r="158" spans="2:15" ht="13.5" thickBot="1">
      <c r="B158" s="321" t="s">
        <v>164</v>
      </c>
      <c r="C158" s="320"/>
      <c r="D158" s="320"/>
      <c r="E158" s="320"/>
      <c r="F158" s="320"/>
      <c r="G158" s="320"/>
      <c r="H158" s="320"/>
      <c r="M158" s="200"/>
      <c r="N158" s="200"/>
      <c r="O158" s="200"/>
    </row>
    <row r="159" spans="2:15" ht="38.25">
      <c r="B159" s="140" t="s">
        <v>91</v>
      </c>
      <c r="C159" s="322" t="s">
        <v>0</v>
      </c>
      <c r="D159" s="322"/>
      <c r="E159" s="322"/>
      <c r="F159" s="322"/>
      <c r="G159" s="322"/>
      <c r="H159" s="322"/>
      <c r="I159" s="267" t="s">
        <v>131</v>
      </c>
      <c r="J159" s="267" t="s">
        <v>182</v>
      </c>
      <c r="K159" s="267" t="s">
        <v>183</v>
      </c>
      <c r="M159" s="200"/>
      <c r="N159" s="200"/>
      <c r="O159" s="200"/>
    </row>
    <row r="160" spans="2:15" ht="13.5" thickBot="1">
      <c r="B160" s="141">
        <v>42</v>
      </c>
      <c r="C160" s="303" t="s">
        <v>106</v>
      </c>
      <c r="D160" s="303"/>
      <c r="E160" s="303"/>
      <c r="F160" s="303"/>
      <c r="G160" s="303"/>
      <c r="H160" s="303"/>
      <c r="I160" s="179">
        <f>SUM(I161:I162)</f>
        <v>16094.630000000001</v>
      </c>
      <c r="J160" s="179">
        <f>SUM(J161:J162)</f>
        <v>0</v>
      </c>
      <c r="K160" s="241">
        <f>SUM(K161:K162)</f>
        <v>16094.630000000001</v>
      </c>
      <c r="M160" s="200"/>
      <c r="N160" s="200"/>
      <c r="O160" s="200"/>
    </row>
    <row r="161" spans="2:15">
      <c r="B161" s="161">
        <v>422</v>
      </c>
      <c r="C161" s="297" t="s">
        <v>105</v>
      </c>
      <c r="D161" s="297"/>
      <c r="E161" s="297"/>
      <c r="F161" s="297"/>
      <c r="G161" s="297"/>
      <c r="H161" s="297"/>
      <c r="I161" s="180">
        <v>13440.17</v>
      </c>
      <c r="J161" s="180">
        <v>0</v>
      </c>
      <c r="K161" s="239">
        <f>I161+J161</f>
        <v>13440.17</v>
      </c>
      <c r="M161" s="200"/>
      <c r="N161" s="200"/>
      <c r="O161" s="200"/>
    </row>
    <row r="162" spans="2:15">
      <c r="B162" s="161">
        <v>424</v>
      </c>
      <c r="C162" s="310" t="s">
        <v>107</v>
      </c>
      <c r="D162" s="311"/>
      <c r="E162" s="311"/>
      <c r="F162" s="311"/>
      <c r="G162" s="311"/>
      <c r="H162" s="312"/>
      <c r="I162" s="180">
        <f>'JLP(R)FP-Ril 4.razina '!G58</f>
        <v>2654.46</v>
      </c>
      <c r="J162" s="180">
        <v>0</v>
      </c>
      <c r="K162" s="239">
        <f>I162+J162</f>
        <v>2654.46</v>
      </c>
      <c r="M162" s="200"/>
      <c r="N162" s="200"/>
      <c r="O162" s="200"/>
    </row>
    <row r="163" spans="2:15" ht="13.5" thickBot="1">
      <c r="B163" s="142"/>
      <c r="C163" s="309" t="s">
        <v>108</v>
      </c>
      <c r="D163" s="309"/>
      <c r="E163" s="309"/>
      <c r="F163" s="309"/>
      <c r="G163" s="309"/>
      <c r="H163" s="309"/>
      <c r="I163" s="179">
        <f>I160</f>
        <v>16094.630000000001</v>
      </c>
      <c r="J163" s="179">
        <f>J160</f>
        <v>0</v>
      </c>
      <c r="K163" s="241">
        <f>K160</f>
        <v>16094.630000000001</v>
      </c>
      <c r="M163" s="200"/>
      <c r="N163" s="200"/>
      <c r="O163" s="200"/>
    </row>
    <row r="164" spans="2:15">
      <c r="B164" s="138"/>
      <c r="C164" s="139"/>
      <c r="D164" s="139"/>
      <c r="E164" s="139"/>
      <c r="F164" s="139"/>
      <c r="G164" s="139"/>
      <c r="H164" s="139"/>
      <c r="I164" s="279"/>
      <c r="J164" s="279"/>
      <c r="K164" s="279"/>
      <c r="M164" s="200"/>
      <c r="N164" s="200"/>
      <c r="O164" s="200"/>
    </row>
    <row r="165" spans="2:15">
      <c r="B165" s="138"/>
      <c r="C165" s="139"/>
      <c r="D165" s="139"/>
      <c r="E165" s="139"/>
      <c r="F165" s="139"/>
      <c r="G165" s="139"/>
      <c r="H165" s="139"/>
      <c r="I165" s="279"/>
      <c r="J165" s="279"/>
      <c r="K165" s="279"/>
      <c r="M165" s="200"/>
      <c r="N165" s="200"/>
      <c r="O165" s="200"/>
    </row>
    <row r="166" spans="2:15" ht="13.5" thickBot="1">
      <c r="B166" s="319" t="s">
        <v>159</v>
      </c>
      <c r="C166" s="319"/>
      <c r="D166" s="319"/>
      <c r="E166" s="319"/>
      <c r="F166" s="320"/>
      <c r="M166" s="200"/>
      <c r="N166" s="200"/>
      <c r="O166" s="200"/>
    </row>
    <row r="167" spans="2:15" ht="38.25">
      <c r="B167" s="140" t="s">
        <v>91</v>
      </c>
      <c r="C167" s="322" t="s">
        <v>0</v>
      </c>
      <c r="D167" s="322"/>
      <c r="E167" s="322"/>
      <c r="F167" s="322"/>
      <c r="G167" s="322"/>
      <c r="H167" s="322"/>
      <c r="I167" s="267" t="s">
        <v>131</v>
      </c>
      <c r="J167" s="267" t="s">
        <v>182</v>
      </c>
      <c r="K167" s="267" t="s">
        <v>183</v>
      </c>
      <c r="M167" s="200"/>
      <c r="N167" s="200"/>
      <c r="O167" s="200"/>
    </row>
    <row r="168" spans="2:15" ht="13.5" thickBot="1">
      <c r="B168" s="141">
        <v>42</v>
      </c>
      <c r="C168" s="303" t="s">
        <v>106</v>
      </c>
      <c r="D168" s="303"/>
      <c r="E168" s="303"/>
      <c r="F168" s="303"/>
      <c r="G168" s="303"/>
      <c r="H168" s="303"/>
      <c r="I168" s="179">
        <f>SUM(I169:I170)</f>
        <v>42152.770000000004</v>
      </c>
      <c r="J168" s="179">
        <f>SUM(J169:J170)</f>
        <v>-1990.84</v>
      </c>
      <c r="K168" s="241">
        <f>SUM(K169:K170)</f>
        <v>40161.93</v>
      </c>
      <c r="M168" s="200"/>
      <c r="N168" s="200"/>
      <c r="O168" s="200"/>
    </row>
    <row r="169" spans="2:15">
      <c r="B169" s="161">
        <v>422</v>
      </c>
      <c r="C169" s="297" t="s">
        <v>105</v>
      </c>
      <c r="D169" s="297"/>
      <c r="E169" s="297"/>
      <c r="F169" s="297"/>
      <c r="G169" s="297"/>
      <c r="H169" s="297"/>
      <c r="I169" s="180">
        <f>'JLP(R)FP-Ril 4.razina '!H53</f>
        <v>22907.96</v>
      </c>
      <c r="J169" s="180">
        <v>0</v>
      </c>
      <c r="K169" s="239">
        <f>I169+J169</f>
        <v>22907.96</v>
      </c>
      <c r="M169" s="200"/>
      <c r="N169" s="200"/>
      <c r="O169" s="200"/>
    </row>
    <row r="170" spans="2:15">
      <c r="B170" s="161">
        <v>424</v>
      </c>
      <c r="C170" s="310" t="s">
        <v>107</v>
      </c>
      <c r="D170" s="311"/>
      <c r="E170" s="311"/>
      <c r="F170" s="311"/>
      <c r="G170" s="311"/>
      <c r="H170" s="312"/>
      <c r="I170" s="180">
        <v>19244.810000000001</v>
      </c>
      <c r="J170" s="180">
        <v>-1990.84</v>
      </c>
      <c r="K170" s="239">
        <f>I170+J170</f>
        <v>17253.97</v>
      </c>
      <c r="M170" s="200"/>
      <c r="N170" s="200"/>
      <c r="O170" s="200"/>
    </row>
    <row r="171" spans="2:15" ht="13.5" thickBot="1">
      <c r="B171" s="142"/>
      <c r="C171" s="309" t="s">
        <v>108</v>
      </c>
      <c r="D171" s="309"/>
      <c r="E171" s="309"/>
      <c r="F171" s="309"/>
      <c r="G171" s="309"/>
      <c r="H171" s="309"/>
      <c r="I171" s="179">
        <f>I168</f>
        <v>42152.770000000004</v>
      </c>
      <c r="J171" s="179">
        <f>J168</f>
        <v>-1990.84</v>
      </c>
      <c r="K171" s="241">
        <f>K168</f>
        <v>40161.93</v>
      </c>
      <c r="M171" s="200"/>
      <c r="N171" s="200"/>
      <c r="O171" s="200"/>
    </row>
    <row r="172" spans="2:15">
      <c r="B172" s="138"/>
      <c r="C172" s="139"/>
      <c r="D172" s="139"/>
      <c r="E172" s="139"/>
      <c r="F172" s="139"/>
      <c r="G172" s="139"/>
      <c r="H172" s="139"/>
      <c r="I172" s="279"/>
      <c r="J172" s="279"/>
      <c r="K172" s="279"/>
      <c r="M172" s="200"/>
      <c r="N172" s="200"/>
      <c r="O172" s="200"/>
    </row>
    <row r="173" spans="2:15">
      <c r="B173" s="138"/>
      <c r="C173" s="139"/>
      <c r="D173" s="139"/>
      <c r="E173" s="139"/>
      <c r="F173" s="139"/>
      <c r="G173" s="139"/>
      <c r="H173" s="139"/>
      <c r="I173" s="29"/>
      <c r="J173" s="29"/>
      <c r="K173" s="29"/>
      <c r="M173" s="200"/>
      <c r="N173" s="200"/>
      <c r="O173" s="200"/>
    </row>
    <row r="174" spans="2:15" ht="13.5" thickBot="1">
      <c r="B174" s="321" t="s">
        <v>162</v>
      </c>
      <c r="C174" s="320"/>
      <c r="D174" s="320"/>
      <c r="E174" s="320"/>
      <c r="F174" s="320"/>
      <c r="M174" s="200"/>
      <c r="N174" s="200"/>
      <c r="O174" s="200"/>
    </row>
    <row r="175" spans="2:15" ht="38.25">
      <c r="B175" s="140" t="s">
        <v>91</v>
      </c>
      <c r="C175" s="322" t="s">
        <v>0</v>
      </c>
      <c r="D175" s="322"/>
      <c r="E175" s="322"/>
      <c r="F175" s="322"/>
      <c r="G175" s="322"/>
      <c r="H175" s="322"/>
      <c r="I175" s="267" t="s">
        <v>131</v>
      </c>
      <c r="J175" s="267" t="s">
        <v>182</v>
      </c>
      <c r="K175" s="267" t="s">
        <v>183</v>
      </c>
      <c r="M175" s="200"/>
      <c r="N175" s="200"/>
      <c r="O175" s="200"/>
    </row>
    <row r="176" spans="2:15">
      <c r="B176" s="141">
        <v>42</v>
      </c>
      <c r="C176" s="303" t="s">
        <v>106</v>
      </c>
      <c r="D176" s="303"/>
      <c r="E176" s="303"/>
      <c r="F176" s="303"/>
      <c r="G176" s="303"/>
      <c r="H176" s="303"/>
      <c r="I176" s="235">
        <f>SUM(I177:I177)</f>
        <v>3981.68</v>
      </c>
      <c r="J176" s="235">
        <f>SUM(J177:J177)</f>
        <v>0</v>
      </c>
      <c r="K176" s="236">
        <f>SUM(K177:K177)</f>
        <v>3981.68</v>
      </c>
      <c r="M176" s="200"/>
      <c r="N176" s="200"/>
      <c r="O176" s="200"/>
    </row>
    <row r="177" spans="2:15">
      <c r="B177" s="161">
        <v>424</v>
      </c>
      <c r="C177" s="310" t="s">
        <v>107</v>
      </c>
      <c r="D177" s="311"/>
      <c r="E177" s="311"/>
      <c r="F177" s="311"/>
      <c r="G177" s="311"/>
      <c r="H177" s="312"/>
      <c r="I177" s="237">
        <f>'JLP(R)FP-Ril 4.razina '!I59</f>
        <v>3981.68</v>
      </c>
      <c r="J177" s="237">
        <v>0</v>
      </c>
      <c r="K177" s="238">
        <f>I177+J177</f>
        <v>3981.68</v>
      </c>
      <c r="M177" s="200"/>
      <c r="N177" s="200"/>
      <c r="O177" s="200"/>
    </row>
    <row r="178" spans="2:15" ht="13.5" thickBot="1">
      <c r="B178" s="142"/>
      <c r="C178" s="309" t="s">
        <v>96</v>
      </c>
      <c r="D178" s="309"/>
      <c r="E178" s="309"/>
      <c r="F178" s="309"/>
      <c r="G178" s="309"/>
      <c r="H178" s="309"/>
      <c r="I178" s="179">
        <f>I176</f>
        <v>3981.68</v>
      </c>
      <c r="J178" s="179">
        <f>J176</f>
        <v>0</v>
      </c>
      <c r="K178" s="241">
        <f>K176</f>
        <v>3981.68</v>
      </c>
      <c r="M178" s="200"/>
      <c r="N178" s="200"/>
      <c r="O178" s="200"/>
    </row>
    <row r="179" spans="2:15">
      <c r="B179" s="138"/>
      <c r="C179" s="139"/>
      <c r="D179" s="139"/>
      <c r="E179" s="139"/>
      <c r="F179" s="139"/>
      <c r="G179" s="139"/>
      <c r="H179" s="139"/>
      <c r="I179" s="29"/>
      <c r="J179" s="29"/>
      <c r="K179" s="29"/>
      <c r="M179" s="200"/>
      <c r="N179" s="200"/>
      <c r="O179" s="200"/>
    </row>
    <row r="180" spans="2:15">
      <c r="M180" s="200"/>
      <c r="N180" s="200"/>
      <c r="O180" s="200"/>
    </row>
    <row r="181" spans="2:15" ht="13.5" thickBot="1">
      <c r="B181" s="336" t="s">
        <v>109</v>
      </c>
      <c r="C181" s="337"/>
      <c r="D181" s="337"/>
      <c r="E181" s="337"/>
      <c r="F181" s="337"/>
      <c r="G181" s="337"/>
      <c r="H181" s="338"/>
      <c r="I181" s="244">
        <f>I178+I163+I155+I147+I122+I106+I86+I93+I133+I171</f>
        <v>257817.74</v>
      </c>
      <c r="J181" s="244">
        <f>J178+J163+J155+J147+J122+J106+J86+J93+J133+J171</f>
        <v>1610.84</v>
      </c>
      <c r="K181" s="244">
        <f>K178+K163+K155+K147+K122+K106+K86+K93+K133+K171</f>
        <v>259428.58000000002</v>
      </c>
      <c r="M181" s="200"/>
      <c r="N181" s="200"/>
      <c r="O181" s="200"/>
    </row>
    <row r="182" spans="2:15">
      <c r="M182" s="200"/>
      <c r="N182" s="200"/>
      <c r="O182" s="200"/>
    </row>
    <row r="183" spans="2:15">
      <c r="M183" s="200"/>
      <c r="N183" s="200"/>
      <c r="O183" s="200"/>
    </row>
    <row r="184" spans="2:15">
      <c r="M184" s="200"/>
      <c r="N184" s="200"/>
      <c r="O184" s="200"/>
    </row>
    <row r="185" spans="2:15">
      <c r="M185" s="200"/>
      <c r="N185" s="200"/>
      <c r="O185" s="200"/>
    </row>
    <row r="186" spans="2:15">
      <c r="B186" s="307" t="s">
        <v>110</v>
      </c>
      <c r="C186" s="307"/>
      <c r="D186" s="307"/>
      <c r="E186" s="307"/>
      <c r="F186" s="307"/>
      <c r="G186" s="307"/>
      <c r="H186" s="307"/>
      <c r="I186" s="307"/>
      <c r="J186" s="307"/>
      <c r="K186" s="307"/>
      <c r="M186" s="200"/>
      <c r="N186" s="200"/>
      <c r="O186" s="200"/>
    </row>
    <row r="187" spans="2:15">
      <c r="B187" s="307"/>
      <c r="C187" s="307"/>
      <c r="D187" s="307"/>
      <c r="E187" s="307"/>
      <c r="F187" s="307"/>
      <c r="G187" s="307"/>
      <c r="H187" s="307"/>
      <c r="I187" s="307"/>
      <c r="J187" s="307"/>
      <c r="K187" s="307"/>
      <c r="M187" s="200"/>
      <c r="N187" s="200"/>
      <c r="O187" s="200"/>
    </row>
    <row r="188" spans="2:15">
      <c r="B188" s="307"/>
      <c r="C188" s="307"/>
      <c r="D188" s="307"/>
      <c r="E188" s="307"/>
      <c r="F188" s="307"/>
      <c r="G188" s="307"/>
      <c r="H188" s="307"/>
      <c r="I188" s="307"/>
      <c r="J188" s="307"/>
      <c r="K188" s="307"/>
      <c r="M188" s="200"/>
      <c r="N188" s="200"/>
      <c r="O188" s="200"/>
    </row>
    <row r="189" spans="2:15" ht="12.75" customHeight="1">
      <c r="M189" s="200"/>
      <c r="N189" s="200"/>
      <c r="O189" s="200"/>
    </row>
    <row r="190" spans="2:15" ht="12.75" customHeight="1" thickBot="1">
      <c r="M190" s="200"/>
      <c r="N190" s="200"/>
      <c r="O190" s="200"/>
    </row>
    <row r="191" spans="2:15" ht="36.75" customHeight="1">
      <c r="B191" s="163" t="s">
        <v>91</v>
      </c>
      <c r="C191" s="322" t="s">
        <v>0</v>
      </c>
      <c r="D191" s="322"/>
      <c r="E191" s="322"/>
      <c r="F191" s="322"/>
      <c r="G191" s="322"/>
      <c r="H191" s="322"/>
      <c r="I191" s="267" t="s">
        <v>131</v>
      </c>
      <c r="J191" s="267" t="s">
        <v>182</v>
      </c>
      <c r="K191" s="267" t="s">
        <v>183</v>
      </c>
      <c r="M191" s="200"/>
      <c r="N191" s="200"/>
      <c r="O191" s="200"/>
    </row>
    <row r="192" spans="2:15">
      <c r="B192" s="165">
        <v>1</v>
      </c>
      <c r="C192" s="313" t="s">
        <v>112</v>
      </c>
      <c r="D192" s="314"/>
      <c r="E192" s="314"/>
      <c r="F192" s="314"/>
      <c r="G192" s="314"/>
      <c r="H192" s="315"/>
      <c r="I192" s="180">
        <f>I147+I86</f>
        <v>163493.71000000002</v>
      </c>
      <c r="J192" s="180">
        <f>J147+J86</f>
        <v>0</v>
      </c>
      <c r="K192" s="239">
        <f>K147+K86</f>
        <v>163493.71000000002</v>
      </c>
      <c r="M192" s="200"/>
      <c r="N192" s="200"/>
      <c r="O192" s="200"/>
    </row>
    <row r="193" spans="2:15">
      <c r="B193" s="165">
        <v>3</v>
      </c>
      <c r="C193" s="313" t="s">
        <v>30</v>
      </c>
      <c r="D193" s="314"/>
      <c r="E193" s="314"/>
      <c r="F193" s="314"/>
      <c r="G193" s="314"/>
      <c r="H193" s="315"/>
      <c r="I193" s="180">
        <f>I93</f>
        <v>26.55</v>
      </c>
      <c r="J193" s="180">
        <f>J93</f>
        <v>0</v>
      </c>
      <c r="K193" s="180">
        <f>K93</f>
        <v>26.55</v>
      </c>
      <c r="M193" s="200"/>
      <c r="N193" s="200"/>
      <c r="O193" s="200"/>
    </row>
    <row r="194" spans="2:15">
      <c r="B194" s="165">
        <v>4</v>
      </c>
      <c r="C194" s="313" t="s">
        <v>8</v>
      </c>
      <c r="D194" s="314"/>
      <c r="E194" s="314"/>
      <c r="F194" s="314"/>
      <c r="G194" s="314"/>
      <c r="H194" s="315"/>
      <c r="I194" s="180">
        <f>I155+I106</f>
        <v>7498.83</v>
      </c>
      <c r="J194" s="180">
        <f>J162+J132</f>
        <v>0</v>
      </c>
      <c r="K194" s="239">
        <f>K155+K106</f>
        <v>7128.83</v>
      </c>
      <c r="M194" s="200"/>
      <c r="N194" s="200"/>
      <c r="O194" s="200"/>
    </row>
    <row r="195" spans="2:15">
      <c r="B195" s="165">
        <v>4</v>
      </c>
      <c r="C195" s="313" t="s">
        <v>113</v>
      </c>
      <c r="D195" s="314"/>
      <c r="E195" s="314"/>
      <c r="F195" s="314"/>
      <c r="G195" s="314"/>
      <c r="H195" s="315"/>
      <c r="I195" s="180">
        <f>I163+I133</f>
        <v>18294.63</v>
      </c>
      <c r="J195" s="180">
        <f>J163+J133</f>
        <v>0</v>
      </c>
      <c r="K195" s="180">
        <f>K163+K133</f>
        <v>18294.63</v>
      </c>
      <c r="M195" s="200"/>
      <c r="N195" s="200"/>
      <c r="O195" s="200"/>
    </row>
    <row r="196" spans="2:15">
      <c r="B196" s="165">
        <v>5</v>
      </c>
      <c r="C196" s="313" t="s">
        <v>10</v>
      </c>
      <c r="D196" s="314"/>
      <c r="E196" s="314"/>
      <c r="F196" s="314"/>
      <c r="G196" s="314"/>
      <c r="H196" s="315"/>
      <c r="I196" s="180">
        <f>I122+I171</f>
        <v>64522.34</v>
      </c>
      <c r="J196" s="180">
        <f>J122+J171</f>
        <v>1980.84</v>
      </c>
      <c r="K196" s="180">
        <f>K122+K171</f>
        <v>66503.179999999993</v>
      </c>
      <c r="M196" s="200"/>
      <c r="N196" s="200"/>
      <c r="O196" s="200"/>
    </row>
    <row r="197" spans="2:15">
      <c r="B197" s="161">
        <v>6</v>
      </c>
      <c r="C197" s="297" t="s">
        <v>1</v>
      </c>
      <c r="D197" s="297"/>
      <c r="E197" s="297"/>
      <c r="F197" s="297"/>
      <c r="G197" s="297"/>
      <c r="H197" s="297"/>
      <c r="I197" s="240">
        <f>I178</f>
        <v>3981.68</v>
      </c>
      <c r="J197" s="240">
        <f>J178</f>
        <v>0</v>
      </c>
      <c r="K197" s="245">
        <f>K178</f>
        <v>3981.68</v>
      </c>
      <c r="M197" s="200"/>
      <c r="N197" s="200"/>
      <c r="O197" s="200"/>
    </row>
    <row r="198" spans="2:15">
      <c r="B198" s="333" t="s">
        <v>13</v>
      </c>
      <c r="C198" s="334"/>
      <c r="D198" s="334"/>
      <c r="E198" s="334"/>
      <c r="F198" s="334"/>
      <c r="G198" s="334"/>
      <c r="H198" s="335"/>
      <c r="I198" s="249">
        <f>SUM(I192:I197)</f>
        <v>257817.74</v>
      </c>
      <c r="J198" s="249">
        <f>SUM(J192:J197)</f>
        <v>1980.84</v>
      </c>
      <c r="K198" s="249">
        <f>SUM(K192:K197)</f>
        <v>259428.58</v>
      </c>
      <c r="M198" s="200"/>
      <c r="N198" s="200"/>
      <c r="O198" s="200"/>
    </row>
    <row r="199" spans="2:15" ht="13.5" thickBot="1">
      <c r="B199" s="336" t="s">
        <v>111</v>
      </c>
      <c r="C199" s="337"/>
      <c r="D199" s="337"/>
      <c r="E199" s="337"/>
      <c r="F199" s="337"/>
      <c r="G199" s="337"/>
      <c r="H199" s="338"/>
      <c r="I199" s="244">
        <f>I198</f>
        <v>257817.74</v>
      </c>
      <c r="J199" s="244">
        <f>J198</f>
        <v>1980.84</v>
      </c>
      <c r="K199" s="244">
        <f>K198</f>
        <v>259428.58</v>
      </c>
      <c r="M199" s="200"/>
      <c r="N199" s="200"/>
      <c r="O199" s="200"/>
    </row>
    <row r="200" spans="2:15">
      <c r="M200" s="200"/>
      <c r="N200" s="200"/>
      <c r="O200" s="200"/>
    </row>
    <row r="201" spans="2:15">
      <c r="M201" s="200"/>
      <c r="N201" s="200"/>
      <c r="O201" s="200"/>
    </row>
    <row r="202" spans="2:15">
      <c r="M202" s="200"/>
      <c r="N202" s="200"/>
      <c r="O202" s="200"/>
    </row>
    <row r="203" spans="2:15">
      <c r="M203" s="200"/>
      <c r="N203" s="200"/>
      <c r="O203" s="200"/>
    </row>
    <row r="204" spans="2:15">
      <c r="B204" s="307" t="s">
        <v>114</v>
      </c>
      <c r="C204" s="307"/>
      <c r="D204" s="307"/>
      <c r="E204" s="307"/>
      <c r="F204" s="307"/>
      <c r="G204" s="307"/>
      <c r="H204" s="307"/>
      <c r="I204" s="307"/>
      <c r="J204" s="307"/>
      <c r="K204" s="307"/>
      <c r="M204" s="200"/>
      <c r="N204" s="200"/>
      <c r="O204" s="200"/>
    </row>
    <row r="205" spans="2:15">
      <c r="B205" s="307"/>
      <c r="C205" s="307"/>
      <c r="D205" s="307"/>
      <c r="E205" s="307"/>
      <c r="F205" s="307"/>
      <c r="G205" s="307"/>
      <c r="H205" s="307"/>
      <c r="I205" s="307"/>
      <c r="J205" s="307"/>
      <c r="K205" s="307"/>
      <c r="M205" s="200"/>
      <c r="N205" s="200"/>
      <c r="O205" s="200"/>
    </row>
    <row r="206" spans="2:15">
      <c r="B206" s="307"/>
      <c r="C206" s="307"/>
      <c r="D206" s="307"/>
      <c r="E206" s="307"/>
      <c r="F206" s="307"/>
      <c r="G206" s="307"/>
      <c r="H206" s="307"/>
      <c r="I206" s="307"/>
      <c r="J206" s="307"/>
      <c r="K206" s="307"/>
      <c r="M206" s="200"/>
      <c r="N206" s="200"/>
      <c r="O206" s="200"/>
    </row>
    <row r="207" spans="2:15" ht="12.75" customHeight="1">
      <c r="M207" s="200"/>
      <c r="N207" s="200"/>
      <c r="O207" s="200"/>
    </row>
    <row r="208" spans="2:15" ht="12.75" customHeight="1" thickBot="1">
      <c r="M208" s="200"/>
      <c r="N208" s="200"/>
      <c r="O208" s="200"/>
    </row>
    <row r="209" spans="2:15" ht="12.75" customHeight="1">
      <c r="B209" s="163" t="s">
        <v>115</v>
      </c>
      <c r="C209" s="322" t="s">
        <v>116</v>
      </c>
      <c r="D209" s="322"/>
      <c r="E209" s="322"/>
      <c r="F209" s="322"/>
      <c r="G209" s="322"/>
      <c r="H209" s="322"/>
      <c r="I209" s="168" t="s">
        <v>128</v>
      </c>
      <c r="J209" s="168" t="s">
        <v>184</v>
      </c>
      <c r="K209" s="169" t="s">
        <v>183</v>
      </c>
      <c r="M209" s="200"/>
      <c r="N209" s="200"/>
      <c r="O209" s="200"/>
    </row>
    <row r="210" spans="2:15">
      <c r="B210" s="164">
        <v>1</v>
      </c>
      <c r="C210" s="323" t="s">
        <v>112</v>
      </c>
      <c r="D210" s="324"/>
      <c r="E210" s="324"/>
      <c r="F210" s="324"/>
      <c r="G210" s="324"/>
      <c r="H210" s="325"/>
      <c r="I210" s="166"/>
      <c r="J210" s="166"/>
      <c r="K210" s="167"/>
      <c r="M210" s="200"/>
      <c r="N210" s="200"/>
      <c r="O210" s="200"/>
    </row>
    <row r="211" spans="2:15">
      <c r="B211" s="165"/>
      <c r="C211" s="313" t="s">
        <v>117</v>
      </c>
      <c r="D211" s="314"/>
      <c r="E211" s="314"/>
      <c r="F211" s="314"/>
      <c r="G211" s="314"/>
      <c r="H211" s="315"/>
      <c r="I211" s="180">
        <f>I13</f>
        <v>163493.71000000002</v>
      </c>
      <c r="J211" s="180">
        <f>J13</f>
        <v>0</v>
      </c>
      <c r="K211" s="239">
        <f>K13</f>
        <v>163493.71000000002</v>
      </c>
      <c r="M211" s="200"/>
      <c r="N211" s="200"/>
      <c r="O211" s="200"/>
    </row>
    <row r="212" spans="2:15">
      <c r="B212" s="165"/>
      <c r="C212" s="313" t="s">
        <v>118</v>
      </c>
      <c r="D212" s="314"/>
      <c r="E212" s="314"/>
      <c r="F212" s="314"/>
      <c r="G212" s="314"/>
      <c r="H212" s="315"/>
      <c r="I212" s="180">
        <f>I147+I86</f>
        <v>163493.71000000002</v>
      </c>
      <c r="J212" s="180">
        <f>J147+J86</f>
        <v>0</v>
      </c>
      <c r="K212" s="287">
        <f>K147+K86</f>
        <v>163493.71000000002</v>
      </c>
      <c r="M212" s="200"/>
      <c r="N212" s="200"/>
      <c r="O212" s="200"/>
    </row>
    <row r="213" spans="2:15" ht="13.5" thickBot="1">
      <c r="B213" s="330" t="s">
        <v>119</v>
      </c>
      <c r="C213" s="331"/>
      <c r="D213" s="331"/>
      <c r="E213" s="331"/>
      <c r="F213" s="331"/>
      <c r="G213" s="331"/>
      <c r="H213" s="332"/>
      <c r="I213" s="143">
        <f>I211-I212</f>
        <v>0</v>
      </c>
      <c r="J213" s="143">
        <f>J211-J212</f>
        <v>0</v>
      </c>
      <c r="K213" s="288">
        <f>K211-K212</f>
        <v>0</v>
      </c>
      <c r="M213" s="200"/>
      <c r="N213" s="200"/>
      <c r="O213" s="200"/>
    </row>
    <row r="214" spans="2:15">
      <c r="B214" s="138"/>
      <c r="C214" s="138"/>
      <c r="D214" s="138"/>
      <c r="E214" s="138"/>
      <c r="F214" s="138"/>
      <c r="G214" s="138"/>
      <c r="H214" s="138"/>
      <c r="I214" s="29"/>
      <c r="J214" s="29"/>
      <c r="K214" s="29"/>
      <c r="M214" s="200"/>
      <c r="N214" s="200"/>
      <c r="O214" s="200"/>
    </row>
    <row r="215" spans="2:15" ht="13.5" thickBot="1">
      <c r="B215" s="138"/>
      <c r="C215" s="138"/>
      <c r="D215" s="138"/>
      <c r="E215" s="138"/>
      <c r="F215" s="138"/>
      <c r="G215" s="138"/>
      <c r="H215" s="138"/>
      <c r="I215" s="29"/>
      <c r="J215" s="29"/>
      <c r="K215" s="29"/>
      <c r="M215" s="200"/>
      <c r="N215" s="200"/>
      <c r="O215" s="200"/>
    </row>
    <row r="216" spans="2:15">
      <c r="B216" s="163" t="s">
        <v>115</v>
      </c>
      <c r="C216" s="322" t="s">
        <v>116</v>
      </c>
      <c r="D216" s="322"/>
      <c r="E216" s="322"/>
      <c r="F216" s="322"/>
      <c r="G216" s="322"/>
      <c r="H216" s="322"/>
      <c r="I216" s="168" t="s">
        <v>128</v>
      </c>
      <c r="J216" s="168" t="s">
        <v>184</v>
      </c>
      <c r="K216" s="169" t="s">
        <v>183</v>
      </c>
      <c r="M216" s="200"/>
      <c r="N216" s="200"/>
      <c r="O216" s="200"/>
    </row>
    <row r="217" spans="2:15">
      <c r="B217" s="164">
        <v>3</v>
      </c>
      <c r="C217" s="323" t="s">
        <v>30</v>
      </c>
      <c r="D217" s="324"/>
      <c r="E217" s="324"/>
      <c r="F217" s="324"/>
      <c r="G217" s="324"/>
      <c r="H217" s="325"/>
      <c r="I217" s="166"/>
      <c r="J217" s="166"/>
      <c r="K217" s="167"/>
      <c r="M217" s="200"/>
      <c r="N217" s="200"/>
      <c r="O217" s="200"/>
    </row>
    <row r="218" spans="2:15">
      <c r="B218" s="165"/>
      <c r="C218" s="313" t="s">
        <v>117</v>
      </c>
      <c r="D218" s="314"/>
      <c r="E218" s="314"/>
      <c r="F218" s="314"/>
      <c r="G218" s="314"/>
      <c r="H218" s="315"/>
      <c r="I218" s="180">
        <f>I20</f>
        <v>26.55</v>
      </c>
      <c r="J218" s="180">
        <f>J20</f>
        <v>0</v>
      </c>
      <c r="K218" s="287">
        <f>K20</f>
        <v>26.55</v>
      </c>
      <c r="M218" s="200"/>
      <c r="N218" s="200"/>
      <c r="O218" s="200"/>
    </row>
    <row r="219" spans="2:15">
      <c r="B219" s="165"/>
      <c r="C219" s="313" t="s">
        <v>118</v>
      </c>
      <c r="D219" s="314"/>
      <c r="E219" s="314"/>
      <c r="F219" s="314"/>
      <c r="G219" s="314"/>
      <c r="H219" s="315"/>
      <c r="I219" s="180">
        <f>I93</f>
        <v>26.55</v>
      </c>
      <c r="J219" s="180">
        <f>J93</f>
        <v>0</v>
      </c>
      <c r="K219" s="239">
        <f>K93</f>
        <v>26.55</v>
      </c>
      <c r="M219" s="200"/>
      <c r="N219" s="200"/>
      <c r="O219" s="200"/>
    </row>
    <row r="220" spans="2:15" ht="13.5" thickBot="1">
      <c r="B220" s="330" t="s">
        <v>119</v>
      </c>
      <c r="C220" s="331"/>
      <c r="D220" s="331"/>
      <c r="E220" s="331"/>
      <c r="F220" s="331"/>
      <c r="G220" s="331"/>
      <c r="H220" s="332"/>
      <c r="I220" s="143">
        <f>I218-I219</f>
        <v>0</v>
      </c>
      <c r="J220" s="143">
        <f>J218-J219</f>
        <v>0</v>
      </c>
      <c r="K220" s="288">
        <f>K218-K219</f>
        <v>0</v>
      </c>
      <c r="M220" s="200"/>
      <c r="N220" s="200"/>
      <c r="O220" s="200"/>
    </row>
    <row r="221" spans="2:15">
      <c r="B221" s="138"/>
      <c r="C221" s="138"/>
      <c r="D221" s="138"/>
      <c r="E221" s="138"/>
      <c r="F221" s="138"/>
      <c r="G221" s="138"/>
      <c r="H221" s="138"/>
      <c r="I221" s="29"/>
      <c r="J221" s="29"/>
      <c r="K221" s="29"/>
      <c r="M221" s="200"/>
      <c r="N221" s="200"/>
      <c r="O221" s="200"/>
    </row>
    <row r="222" spans="2:15" ht="13.5" thickBot="1">
      <c r="M222" s="200"/>
      <c r="N222" s="200"/>
      <c r="O222" s="200"/>
    </row>
    <row r="223" spans="2:15">
      <c r="B223" s="163" t="s">
        <v>115</v>
      </c>
      <c r="C223" s="322" t="s">
        <v>116</v>
      </c>
      <c r="D223" s="322"/>
      <c r="E223" s="322"/>
      <c r="F223" s="322"/>
      <c r="G223" s="322"/>
      <c r="H223" s="322"/>
      <c r="I223" s="168" t="s">
        <v>128</v>
      </c>
      <c r="J223" s="168" t="s">
        <v>184</v>
      </c>
      <c r="K223" s="169" t="s">
        <v>183</v>
      </c>
      <c r="M223" s="200"/>
      <c r="N223" s="200"/>
      <c r="O223" s="200"/>
    </row>
    <row r="224" spans="2:15">
      <c r="B224" s="164">
        <v>4</v>
      </c>
      <c r="C224" s="323" t="s">
        <v>8</v>
      </c>
      <c r="D224" s="324"/>
      <c r="E224" s="324"/>
      <c r="F224" s="324"/>
      <c r="G224" s="324"/>
      <c r="H224" s="325"/>
      <c r="I224" s="166"/>
      <c r="J224" s="166"/>
      <c r="K224" s="167"/>
      <c r="M224" s="200"/>
      <c r="N224" s="200"/>
      <c r="O224" s="200"/>
    </row>
    <row r="225" spans="2:15">
      <c r="B225" s="165"/>
      <c r="C225" s="313" t="s">
        <v>117</v>
      </c>
      <c r="D225" s="314"/>
      <c r="E225" s="314"/>
      <c r="F225" s="314"/>
      <c r="G225" s="314"/>
      <c r="H225" s="315"/>
      <c r="I225" s="180">
        <f>I28</f>
        <v>7498.83</v>
      </c>
      <c r="J225" s="180">
        <v>-370</v>
      </c>
      <c r="K225" s="287">
        <f>I225+J225</f>
        <v>7128.83</v>
      </c>
      <c r="M225" s="200"/>
      <c r="N225" s="200"/>
      <c r="O225" s="200"/>
    </row>
    <row r="226" spans="2:15">
      <c r="B226" s="165"/>
      <c r="C226" s="313" t="s">
        <v>118</v>
      </c>
      <c r="D226" s="314"/>
      <c r="E226" s="314"/>
      <c r="F226" s="314"/>
      <c r="G226" s="314"/>
      <c r="H226" s="315"/>
      <c r="I226" s="180">
        <f>I155+I106+I163+I133</f>
        <v>25793.46</v>
      </c>
      <c r="J226" s="180">
        <f>J133+J106+J155+J163</f>
        <v>-370</v>
      </c>
      <c r="K226" s="239">
        <f>I226+J226</f>
        <v>25423.46</v>
      </c>
      <c r="M226" s="200"/>
      <c r="N226" s="200"/>
      <c r="O226" s="200"/>
    </row>
    <row r="227" spans="2:15" ht="13.5" thickBot="1">
      <c r="B227" s="330" t="s">
        <v>119</v>
      </c>
      <c r="C227" s="331"/>
      <c r="D227" s="331"/>
      <c r="E227" s="331"/>
      <c r="F227" s="331"/>
      <c r="G227" s="331"/>
      <c r="H227" s="332"/>
      <c r="I227" s="179">
        <f>I225-I226</f>
        <v>-18294.629999999997</v>
      </c>
      <c r="J227" s="179">
        <f t="shared" ref="J227:K227" si="6">J225-J226</f>
        <v>0</v>
      </c>
      <c r="K227" s="179">
        <f t="shared" si="6"/>
        <v>-18294.629999999997</v>
      </c>
      <c r="M227" s="200"/>
      <c r="N227" s="200"/>
      <c r="O227" s="200"/>
    </row>
    <row r="228" spans="2:15">
      <c r="M228" s="200"/>
      <c r="N228" s="200"/>
      <c r="O228" s="200"/>
    </row>
    <row r="229" spans="2:15" ht="13.5" thickBot="1">
      <c r="M229" s="200"/>
      <c r="N229" s="200"/>
      <c r="O229" s="200"/>
    </row>
    <row r="230" spans="2:15">
      <c r="B230" s="163" t="s">
        <v>115</v>
      </c>
      <c r="C230" s="322" t="s">
        <v>116</v>
      </c>
      <c r="D230" s="322"/>
      <c r="E230" s="322"/>
      <c r="F230" s="322"/>
      <c r="G230" s="322"/>
      <c r="H230" s="322"/>
      <c r="I230" s="168" t="s">
        <v>128</v>
      </c>
      <c r="J230" s="168" t="s">
        <v>184</v>
      </c>
      <c r="K230" s="169" t="s">
        <v>183</v>
      </c>
      <c r="M230" s="200"/>
      <c r="N230" s="200"/>
      <c r="O230" s="200"/>
    </row>
    <row r="231" spans="2:15">
      <c r="B231" s="164">
        <v>5</v>
      </c>
      <c r="C231" s="323" t="s">
        <v>10</v>
      </c>
      <c r="D231" s="324"/>
      <c r="E231" s="324"/>
      <c r="F231" s="324"/>
      <c r="G231" s="324"/>
      <c r="H231" s="325"/>
      <c r="I231" s="166"/>
      <c r="J231" s="166"/>
      <c r="K231" s="167"/>
      <c r="M231" s="200"/>
      <c r="N231" s="200"/>
      <c r="O231" s="200"/>
    </row>
    <row r="232" spans="2:15">
      <c r="B232" s="165"/>
      <c r="C232" s="313" t="s">
        <v>117</v>
      </c>
      <c r="D232" s="314"/>
      <c r="E232" s="314"/>
      <c r="F232" s="314"/>
      <c r="G232" s="314"/>
      <c r="H232" s="315"/>
      <c r="I232" s="180">
        <f>I36</f>
        <v>64522.34</v>
      </c>
      <c r="J232" s="180">
        <f>J36</f>
        <v>1980.84</v>
      </c>
      <c r="K232" s="239">
        <f>K36</f>
        <v>66503.179999999993</v>
      </c>
      <c r="M232" s="200"/>
      <c r="N232" s="200"/>
      <c r="O232" s="200"/>
    </row>
    <row r="233" spans="2:15">
      <c r="B233" s="165"/>
      <c r="C233" s="313" t="s">
        <v>118</v>
      </c>
      <c r="D233" s="314"/>
      <c r="E233" s="314"/>
      <c r="F233" s="314"/>
      <c r="G233" s="314"/>
      <c r="H233" s="315"/>
      <c r="I233" s="180">
        <f>I122+I171</f>
        <v>64522.34</v>
      </c>
      <c r="J233" s="180">
        <f>J122+J171</f>
        <v>1980.84</v>
      </c>
      <c r="K233" s="287">
        <f>K122+K171</f>
        <v>66503.179999999993</v>
      </c>
      <c r="M233" s="200"/>
      <c r="N233" s="200"/>
      <c r="O233" s="200"/>
    </row>
    <row r="234" spans="2:15" ht="13.5" thickBot="1">
      <c r="B234" s="330" t="s">
        <v>119</v>
      </c>
      <c r="C234" s="331"/>
      <c r="D234" s="331"/>
      <c r="E234" s="331"/>
      <c r="F234" s="331"/>
      <c r="G234" s="331"/>
      <c r="H234" s="332"/>
      <c r="I234" s="179">
        <f>I232-I233</f>
        <v>0</v>
      </c>
      <c r="J234" s="179">
        <f>J232-J233</f>
        <v>0</v>
      </c>
      <c r="K234" s="241">
        <f>K232-K233</f>
        <v>0</v>
      </c>
      <c r="M234" s="200"/>
      <c r="N234" s="200"/>
      <c r="O234" s="200"/>
    </row>
    <row r="235" spans="2:15">
      <c r="M235" s="200"/>
      <c r="N235" s="200"/>
      <c r="O235" s="200"/>
    </row>
    <row r="236" spans="2:15" ht="13.5" thickBot="1">
      <c r="M236" s="200"/>
      <c r="N236" s="200"/>
      <c r="O236" s="200"/>
    </row>
    <row r="237" spans="2:15">
      <c r="B237" s="163" t="s">
        <v>115</v>
      </c>
      <c r="C237" s="322" t="s">
        <v>116</v>
      </c>
      <c r="D237" s="322"/>
      <c r="E237" s="322"/>
      <c r="F237" s="322"/>
      <c r="G237" s="322"/>
      <c r="H237" s="322"/>
      <c r="I237" s="168" t="s">
        <v>128</v>
      </c>
      <c r="J237" s="168" t="s">
        <v>184</v>
      </c>
      <c r="K237" s="169" t="s">
        <v>183</v>
      </c>
      <c r="M237" s="200"/>
      <c r="N237" s="200"/>
      <c r="O237" s="200"/>
    </row>
    <row r="238" spans="2:15">
      <c r="B238" s="164">
        <v>6</v>
      </c>
      <c r="C238" s="323" t="s">
        <v>1</v>
      </c>
      <c r="D238" s="324"/>
      <c r="E238" s="324"/>
      <c r="F238" s="324"/>
      <c r="G238" s="324"/>
      <c r="H238" s="325"/>
      <c r="I238" s="166"/>
      <c r="J238" s="166"/>
      <c r="K238" s="167"/>
      <c r="M238" s="200"/>
      <c r="N238" s="200"/>
      <c r="O238" s="200"/>
    </row>
    <row r="239" spans="2:15">
      <c r="B239" s="165"/>
      <c r="C239" s="313" t="s">
        <v>117</v>
      </c>
      <c r="D239" s="314"/>
      <c r="E239" s="314"/>
      <c r="F239" s="314"/>
      <c r="G239" s="314"/>
      <c r="H239" s="315"/>
      <c r="I239" s="180">
        <f>I43</f>
        <v>3981.68</v>
      </c>
      <c r="J239" s="180">
        <f>J43</f>
        <v>0</v>
      </c>
      <c r="K239" s="239">
        <f>K43</f>
        <v>3981.68</v>
      </c>
      <c r="M239" s="200"/>
      <c r="N239" s="200"/>
      <c r="O239" s="200"/>
    </row>
    <row r="240" spans="2:15">
      <c r="B240" s="165"/>
      <c r="C240" s="313" t="s">
        <v>118</v>
      </c>
      <c r="D240" s="314"/>
      <c r="E240" s="314"/>
      <c r="F240" s="314"/>
      <c r="G240" s="314"/>
      <c r="H240" s="315"/>
      <c r="I240" s="180">
        <f>I178</f>
        <v>3981.68</v>
      </c>
      <c r="J240" s="180">
        <f>J178</f>
        <v>0</v>
      </c>
      <c r="K240" s="287">
        <f>K178</f>
        <v>3981.68</v>
      </c>
      <c r="M240" s="200"/>
      <c r="N240" s="200"/>
      <c r="O240" s="200"/>
    </row>
    <row r="241" spans="2:15" ht="13.5" thickBot="1">
      <c r="B241" s="330" t="s">
        <v>119</v>
      </c>
      <c r="C241" s="331"/>
      <c r="D241" s="331"/>
      <c r="E241" s="331"/>
      <c r="F241" s="331"/>
      <c r="G241" s="331"/>
      <c r="H241" s="332"/>
      <c r="I241" s="179">
        <f>I239-I240</f>
        <v>0</v>
      </c>
      <c r="J241" s="179">
        <f>J239-J240</f>
        <v>0</v>
      </c>
      <c r="K241" s="241">
        <f>K239-K240</f>
        <v>0</v>
      </c>
      <c r="M241" s="200"/>
      <c r="N241" s="200"/>
      <c r="O241" s="200"/>
    </row>
    <row r="242" spans="2:15">
      <c r="M242" s="200"/>
      <c r="N242" s="200"/>
      <c r="O242" s="200"/>
    </row>
    <row r="243" spans="2:15">
      <c r="M243" s="200"/>
      <c r="N243" s="200"/>
      <c r="O243" s="200"/>
    </row>
    <row r="244" spans="2:15" ht="13.5" thickBot="1">
      <c r="B244" s="336" t="s">
        <v>121</v>
      </c>
      <c r="C244" s="337"/>
      <c r="D244" s="337"/>
      <c r="E244" s="337"/>
      <c r="F244" s="337"/>
      <c r="G244" s="337"/>
      <c r="H244" s="338"/>
      <c r="I244" s="244">
        <f t="shared" ref="I244:K245" si="7">I211+I225+I232+I239+I218</f>
        <v>239523.11</v>
      </c>
      <c r="J244" s="244">
        <f t="shared" si="7"/>
        <v>1610.84</v>
      </c>
      <c r="K244" s="244">
        <f t="shared" si="7"/>
        <v>241133.94999999998</v>
      </c>
      <c r="M244" s="200"/>
      <c r="N244" s="200"/>
      <c r="O244" s="200"/>
    </row>
    <row r="245" spans="2:15" ht="13.5" thickBot="1">
      <c r="B245" s="336" t="s">
        <v>120</v>
      </c>
      <c r="C245" s="337"/>
      <c r="D245" s="337"/>
      <c r="E245" s="337"/>
      <c r="F245" s="337"/>
      <c r="G245" s="337"/>
      <c r="H245" s="338"/>
      <c r="I245" s="244">
        <f t="shared" si="7"/>
        <v>257817.74</v>
      </c>
      <c r="J245" s="244">
        <f t="shared" si="7"/>
        <v>1610.84</v>
      </c>
      <c r="K245" s="244">
        <f t="shared" si="7"/>
        <v>259428.58</v>
      </c>
      <c r="M245" s="200"/>
      <c r="N245" s="200"/>
      <c r="O245" s="200"/>
    </row>
    <row r="246" spans="2:15" ht="13.5" thickBot="1">
      <c r="B246" s="336" t="s">
        <v>122</v>
      </c>
      <c r="C246" s="337"/>
      <c r="D246" s="337"/>
      <c r="E246" s="337"/>
      <c r="F246" s="337"/>
      <c r="G246" s="337"/>
      <c r="H246" s="338"/>
      <c r="I246" s="244">
        <f>I244-I245</f>
        <v>-18294.630000000005</v>
      </c>
      <c r="J246" s="244">
        <f>J244-J245</f>
        <v>0</v>
      </c>
      <c r="K246" s="244">
        <f>K244-K245</f>
        <v>-18294.630000000005</v>
      </c>
      <c r="M246" s="200"/>
      <c r="N246" s="200"/>
      <c r="O246" s="200"/>
    </row>
  </sheetData>
  <mergeCells count="168">
    <mergeCell ref="M8:O8"/>
    <mergeCell ref="C20:H20"/>
    <mergeCell ref="C18:H18"/>
    <mergeCell ref="C19:H19"/>
    <mergeCell ref="B16:G16"/>
    <mergeCell ref="C117:H117"/>
    <mergeCell ref="C81:H81"/>
    <mergeCell ref="C83:H83"/>
    <mergeCell ref="C2:K4"/>
    <mergeCell ref="F5:I5"/>
    <mergeCell ref="C9:H9"/>
    <mergeCell ref="C10:H10"/>
    <mergeCell ref="C11:H11"/>
    <mergeCell ref="C40:H40"/>
    <mergeCell ref="C12:H12"/>
    <mergeCell ref="C13:H13"/>
    <mergeCell ref="C97:H97"/>
    <mergeCell ref="C32:H32"/>
    <mergeCell ref="C73:H73"/>
    <mergeCell ref="C78:H78"/>
    <mergeCell ref="B68:F68"/>
    <mergeCell ref="C17:H17"/>
    <mergeCell ref="B8:G8"/>
    <mergeCell ref="C90:H90"/>
    <mergeCell ref="B181:H181"/>
    <mergeCell ref="B186:K188"/>
    <mergeCell ref="C36:H36"/>
    <mergeCell ref="B46:K48"/>
    <mergeCell ref="C25:H25"/>
    <mergeCell ref="C26:H26"/>
    <mergeCell ref="C28:H28"/>
    <mergeCell ref="C34:H34"/>
    <mergeCell ref="B59:H59"/>
    <mergeCell ref="C35:H35"/>
    <mergeCell ref="C113:H113"/>
    <mergeCell ref="C114:H114"/>
    <mergeCell ref="C100:H100"/>
    <mergeCell ref="C152:H152"/>
    <mergeCell ref="C147:H147"/>
    <mergeCell ref="C145:H145"/>
    <mergeCell ref="B125:H125"/>
    <mergeCell ref="B64:K66"/>
    <mergeCell ref="C80:H80"/>
    <mergeCell ref="C144:H144"/>
    <mergeCell ref="C171:H171"/>
    <mergeCell ref="B166:F166"/>
    <mergeCell ref="C86:H86"/>
    <mergeCell ref="C82:H82"/>
    <mergeCell ref="C175:H175"/>
    <mergeCell ref="C176:H176"/>
    <mergeCell ref="C177:H177"/>
    <mergeCell ref="C178:H178"/>
    <mergeCell ref="C112:H112"/>
    <mergeCell ref="C101:H101"/>
    <mergeCell ref="C103:H103"/>
    <mergeCell ref="C106:H106"/>
    <mergeCell ref="C108:H108"/>
    <mergeCell ref="C110:H110"/>
    <mergeCell ref="C104:H104"/>
    <mergeCell ref="C105:H105"/>
    <mergeCell ref="C151:H151"/>
    <mergeCell ref="C102:H102"/>
    <mergeCell ref="C111:H111"/>
    <mergeCell ref="C143:H143"/>
    <mergeCell ref="C122:H122"/>
    <mergeCell ref="C115:H115"/>
    <mergeCell ref="B138:H138"/>
    <mergeCell ref="C116:H116"/>
    <mergeCell ref="C168:H168"/>
    <mergeCell ref="C169:H169"/>
    <mergeCell ref="C170:H170"/>
    <mergeCell ref="C159:H159"/>
    <mergeCell ref="B246:H246"/>
    <mergeCell ref="C238:H238"/>
    <mergeCell ref="C239:H239"/>
    <mergeCell ref="C240:H240"/>
    <mergeCell ref="B241:H241"/>
    <mergeCell ref="B244:H244"/>
    <mergeCell ref="B245:H245"/>
    <mergeCell ref="C210:H210"/>
    <mergeCell ref="C211:H211"/>
    <mergeCell ref="C232:H232"/>
    <mergeCell ref="C233:H233"/>
    <mergeCell ref="B234:H234"/>
    <mergeCell ref="C237:H237"/>
    <mergeCell ref="B213:H213"/>
    <mergeCell ref="C223:H223"/>
    <mergeCell ref="C224:H224"/>
    <mergeCell ref="C225:H225"/>
    <mergeCell ref="B220:H220"/>
    <mergeCell ref="C216:H216"/>
    <mergeCell ref="C217:H217"/>
    <mergeCell ref="C218:H218"/>
    <mergeCell ref="C212:H212"/>
    <mergeCell ref="C230:H230"/>
    <mergeCell ref="C231:H231"/>
    <mergeCell ref="C91:H91"/>
    <mergeCell ref="C133:H133"/>
    <mergeCell ref="C127:H127"/>
    <mergeCell ref="C128:H128"/>
    <mergeCell ref="C129:H129"/>
    <mergeCell ref="C92:H92"/>
    <mergeCell ref="C118:H118"/>
    <mergeCell ref="C226:H226"/>
    <mergeCell ref="B227:H227"/>
    <mergeCell ref="C219:H219"/>
    <mergeCell ref="C197:H197"/>
    <mergeCell ref="C193:H193"/>
    <mergeCell ref="B198:H198"/>
    <mergeCell ref="B199:H199"/>
    <mergeCell ref="B204:K206"/>
    <mergeCell ref="C209:H209"/>
    <mergeCell ref="C191:H191"/>
    <mergeCell ref="C192:H192"/>
    <mergeCell ref="C194:H194"/>
    <mergeCell ref="C195:H195"/>
    <mergeCell ref="C196:H196"/>
    <mergeCell ref="B158:H158"/>
    <mergeCell ref="B174:F174"/>
    <mergeCell ref="C167:H167"/>
    <mergeCell ref="B24:H24"/>
    <mergeCell ref="B31:F31"/>
    <mergeCell ref="B39:F39"/>
    <mergeCell ref="B52:H52"/>
    <mergeCell ref="B72:G72"/>
    <mergeCell ref="B89:G89"/>
    <mergeCell ref="C74:H74"/>
    <mergeCell ref="C75:H75"/>
    <mergeCell ref="C84:H84"/>
    <mergeCell ref="C27:H27"/>
    <mergeCell ref="C33:H33"/>
    <mergeCell ref="C53:H53"/>
    <mergeCell ref="C54:H54"/>
    <mergeCell ref="C49:H49"/>
    <mergeCell ref="C50:H50"/>
    <mergeCell ref="C51:H51"/>
    <mergeCell ref="B58:H58"/>
    <mergeCell ref="C41:H41"/>
    <mergeCell ref="C42:H42"/>
    <mergeCell ref="C43:H43"/>
    <mergeCell ref="C79:H79"/>
    <mergeCell ref="C85:H85"/>
    <mergeCell ref="C55:H55"/>
    <mergeCell ref="C56:H56"/>
    <mergeCell ref="C163:H163"/>
    <mergeCell ref="C155:H155"/>
    <mergeCell ref="C160:H160"/>
    <mergeCell ref="C161:H161"/>
    <mergeCell ref="C162:H162"/>
    <mergeCell ref="C153:H153"/>
    <mergeCell ref="C154:H154"/>
    <mergeCell ref="C76:H76"/>
    <mergeCell ref="C77:H77"/>
    <mergeCell ref="C119:H119"/>
    <mergeCell ref="C120:H120"/>
    <mergeCell ref="B142:G142"/>
    <mergeCell ref="B150:H150"/>
    <mergeCell ref="C98:H98"/>
    <mergeCell ref="B96:H96"/>
    <mergeCell ref="C121:H121"/>
    <mergeCell ref="C99:H99"/>
    <mergeCell ref="C93:H93"/>
    <mergeCell ref="C126:H126"/>
    <mergeCell ref="C130:H130"/>
    <mergeCell ref="C131:H131"/>
    <mergeCell ref="C132:H132"/>
    <mergeCell ref="B109:F109"/>
    <mergeCell ref="C146:H146"/>
  </mergeCells>
  <pageMargins left="0.7" right="0.7" top="0.75" bottom="0.75" header="0.3" footer="0.3"/>
  <pageSetup paperSize="9" scale="4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65"/>
  <sheetViews>
    <sheetView topLeftCell="A28" workbookViewId="0">
      <selection activeCell="D22" sqref="D22"/>
    </sheetView>
  </sheetViews>
  <sheetFormatPr defaultRowHeight="15.75"/>
  <cols>
    <col min="1" max="1" width="17.5703125" style="11" customWidth="1"/>
    <col min="2" max="2" width="24.7109375" style="12" customWidth="1"/>
    <col min="3" max="3" width="14.7109375" style="6" customWidth="1"/>
    <col min="4" max="4" width="13.7109375" style="203" customWidth="1"/>
    <col min="5" max="5" width="9.28515625" style="6" customWidth="1"/>
    <col min="6" max="6" width="14.85546875" style="6" customWidth="1"/>
    <col min="7" max="7" width="13.85546875" style="6" customWidth="1"/>
    <col min="8" max="8" width="13.42578125" style="6" customWidth="1"/>
    <col min="9" max="9" width="13.5703125" style="6" customWidth="1"/>
    <col min="10" max="10" width="7.85546875" style="6" customWidth="1"/>
    <col min="11" max="11" width="7.42578125" style="6" customWidth="1"/>
    <col min="12" max="12" width="10.42578125" style="206" customWidth="1"/>
    <col min="13" max="14" width="11.140625" style="6" bestFit="1" customWidth="1"/>
    <col min="15" max="15" width="10.28515625" style="6" bestFit="1" customWidth="1"/>
    <col min="16" max="16" width="9.28515625" style="6" bestFit="1" customWidth="1"/>
    <col min="17" max="18" width="10.28515625" style="6" bestFit="1" customWidth="1"/>
    <col min="19" max="20" width="9.42578125" style="6" bestFit="1" customWidth="1"/>
    <col min="21" max="22" width="9.28515625" style="6" bestFit="1" customWidth="1"/>
    <col min="23" max="23" width="11.140625" style="6" bestFit="1" customWidth="1"/>
    <col min="24" max="24" width="10.28515625" style="6" bestFit="1" customWidth="1"/>
    <col min="25" max="25" width="11.140625" style="6" bestFit="1" customWidth="1"/>
    <col min="26" max="26" width="10.28515625" style="6" bestFit="1" customWidth="1"/>
    <col min="27" max="16384" width="9.140625" style="6"/>
  </cols>
  <sheetData>
    <row r="1" spans="1:26" ht="15.75" customHeight="1" thickBot="1">
      <c r="A1" s="348"/>
      <c r="B1" s="348"/>
      <c r="C1" s="348"/>
      <c r="E1" s="352" t="s">
        <v>11</v>
      </c>
      <c r="F1" s="353"/>
      <c r="G1" s="353"/>
      <c r="H1" s="354"/>
      <c r="L1" s="205"/>
    </row>
    <row r="2" spans="1:26" ht="20.25" customHeight="1">
      <c r="A2" s="349" t="s">
        <v>187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205"/>
    </row>
    <row r="3" spans="1:26" ht="20.25" customHeight="1">
      <c r="A3" s="72"/>
      <c r="B3" s="351"/>
      <c r="C3" s="351"/>
      <c r="D3" s="351"/>
      <c r="E3" s="351"/>
      <c r="F3" s="351"/>
      <c r="G3" s="122"/>
      <c r="H3" s="73"/>
      <c r="I3" s="73"/>
      <c r="J3" s="73"/>
      <c r="K3" s="73"/>
      <c r="L3" s="205"/>
    </row>
    <row r="4" spans="1:26" ht="18" customHeight="1">
      <c r="A4" s="14" t="s">
        <v>12</v>
      </c>
      <c r="B4" s="5"/>
      <c r="C4" s="5"/>
      <c r="D4" s="202"/>
      <c r="E4" s="13"/>
      <c r="F4" s="13"/>
      <c r="G4" s="13"/>
      <c r="H4" s="13"/>
      <c r="I4" s="13"/>
      <c r="J4" s="13"/>
      <c r="K4" s="13"/>
    </row>
    <row r="5" spans="1:26" ht="22.5" customHeight="1">
      <c r="A5" s="15" t="s">
        <v>139</v>
      </c>
      <c r="B5" s="16"/>
      <c r="C5" s="16"/>
      <c r="D5" s="202"/>
      <c r="E5" s="13"/>
      <c r="F5" s="13"/>
      <c r="G5" s="13"/>
      <c r="H5" s="13"/>
      <c r="I5" s="13"/>
      <c r="J5" s="13"/>
      <c r="K5" s="13"/>
    </row>
    <row r="6" spans="1:26" ht="16.5" customHeight="1">
      <c r="A6" s="17"/>
      <c r="B6" s="13"/>
      <c r="C6" s="13"/>
      <c r="D6" s="202"/>
      <c r="E6" s="13"/>
      <c r="F6" s="13"/>
      <c r="G6" s="13"/>
      <c r="H6" s="13"/>
      <c r="I6" s="13"/>
      <c r="J6" s="13"/>
      <c r="K6" s="13"/>
    </row>
    <row r="7" spans="1:26" s="8" customFormat="1" ht="21.75" customHeight="1" thickBot="1">
      <c r="A7" s="34" t="s">
        <v>14</v>
      </c>
      <c r="B7" s="29"/>
      <c r="C7" s="32"/>
      <c r="D7" s="32" t="s">
        <v>167</v>
      </c>
      <c r="E7" s="268"/>
      <c r="F7" s="35"/>
      <c r="G7" s="35"/>
      <c r="H7" s="32"/>
      <c r="I7" s="32"/>
      <c r="J7" s="36"/>
      <c r="K7" s="296" t="s">
        <v>142</v>
      </c>
      <c r="L7" s="207"/>
      <c r="M7" s="347"/>
      <c r="N7" s="347"/>
      <c r="O7" s="347"/>
      <c r="P7" s="347"/>
      <c r="Q7" s="347"/>
      <c r="R7" s="347"/>
      <c r="S7" s="347"/>
      <c r="T7" s="347"/>
      <c r="U7" s="347"/>
      <c r="V7" s="347"/>
      <c r="W7" s="347"/>
      <c r="X7" s="347"/>
      <c r="Y7" s="347"/>
      <c r="Z7" s="347"/>
    </row>
    <row r="8" spans="1:26" s="74" customFormat="1" ht="90" customHeight="1">
      <c r="A8" s="172" t="s">
        <v>15</v>
      </c>
      <c r="B8" s="173" t="s">
        <v>0</v>
      </c>
      <c r="C8" s="171" t="s">
        <v>127</v>
      </c>
      <c r="D8" s="171" t="s">
        <v>150</v>
      </c>
      <c r="E8" s="171" t="s">
        <v>134</v>
      </c>
      <c r="F8" s="171" t="s">
        <v>140</v>
      </c>
      <c r="G8" s="170" t="s">
        <v>123</v>
      </c>
      <c r="H8" s="171" t="s">
        <v>154</v>
      </c>
      <c r="I8" s="171" t="s">
        <v>141</v>
      </c>
      <c r="J8" s="171" t="s">
        <v>9</v>
      </c>
      <c r="K8" s="171" t="s">
        <v>23</v>
      </c>
      <c r="L8" s="208"/>
      <c r="M8" s="258"/>
      <c r="N8" s="258"/>
      <c r="O8" s="258"/>
      <c r="P8" s="258"/>
      <c r="Q8" s="258"/>
      <c r="R8" s="258"/>
      <c r="S8" s="258"/>
      <c r="T8" s="258"/>
      <c r="U8" s="258"/>
      <c r="V8" s="258"/>
      <c r="W8" s="259"/>
      <c r="X8" s="258"/>
      <c r="Y8" s="259"/>
      <c r="Z8" s="260"/>
    </row>
    <row r="9" spans="1:26" s="74" customFormat="1" ht="30" customHeight="1">
      <c r="A9" s="214">
        <v>3</v>
      </c>
      <c r="B9" s="215"/>
      <c r="C9" s="201">
        <f>C10+C17+C47</f>
        <v>176296.95</v>
      </c>
      <c r="D9" s="201">
        <f t="shared" ref="D9:K9" si="0">D10+D17+D47</f>
        <v>143585.29</v>
      </c>
      <c r="E9" s="201">
        <f t="shared" si="0"/>
        <v>26.55</v>
      </c>
      <c r="F9" s="201">
        <f>F10+F17+F47</f>
        <v>4143.8600000000006</v>
      </c>
      <c r="G9" s="201">
        <f t="shared" si="0"/>
        <v>2200</v>
      </c>
      <c r="H9" s="201">
        <f t="shared" si="0"/>
        <v>26341.25</v>
      </c>
      <c r="I9" s="201">
        <f t="shared" si="0"/>
        <v>0</v>
      </c>
      <c r="J9" s="201">
        <f t="shared" si="0"/>
        <v>0</v>
      </c>
      <c r="K9" s="201">
        <f t="shared" si="0"/>
        <v>0</v>
      </c>
      <c r="L9" s="20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</row>
    <row r="10" spans="1:26" ht="14.25" customHeight="1" thickBot="1">
      <c r="A10" s="18">
        <v>31</v>
      </c>
      <c r="B10" s="18" t="s">
        <v>7</v>
      </c>
      <c r="C10" s="219">
        <f>C11+C13+C15</f>
        <v>142215</v>
      </c>
      <c r="D10" s="219">
        <f>D11+D13+D16</f>
        <v>121465</v>
      </c>
      <c r="E10" s="219">
        <f>E11+E13+E16</f>
        <v>0</v>
      </c>
      <c r="F10" s="219">
        <f t="shared" ref="F10:K10" si="1">F11+F13+F15</f>
        <v>0</v>
      </c>
      <c r="G10" s="219"/>
      <c r="H10" s="219">
        <f t="shared" si="1"/>
        <v>20750</v>
      </c>
      <c r="I10" s="219">
        <f t="shared" si="1"/>
        <v>0</v>
      </c>
      <c r="J10" s="219">
        <f t="shared" si="1"/>
        <v>0</v>
      </c>
      <c r="K10" s="219">
        <f t="shared" si="1"/>
        <v>0</v>
      </c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</row>
    <row r="11" spans="1:26" s="76" customFormat="1" ht="14.25" customHeight="1">
      <c r="A11" s="75">
        <v>311</v>
      </c>
      <c r="B11" s="75" t="s">
        <v>19</v>
      </c>
      <c r="C11" s="220">
        <f>C12</f>
        <v>112105</v>
      </c>
      <c r="D11" s="282">
        <f>D12</f>
        <v>94905</v>
      </c>
      <c r="E11" s="282">
        <f t="shared" ref="E11:K11" si="2">E12+E13</f>
        <v>0</v>
      </c>
      <c r="F11" s="282">
        <f t="shared" si="2"/>
        <v>0</v>
      </c>
      <c r="G11" s="282">
        <f t="shared" si="2"/>
        <v>0</v>
      </c>
      <c r="H11" s="282">
        <f>H12</f>
        <v>17200</v>
      </c>
      <c r="I11" s="282">
        <f t="shared" si="2"/>
        <v>0</v>
      </c>
      <c r="J11" s="282">
        <f t="shared" si="2"/>
        <v>0</v>
      </c>
      <c r="K11" s="282">
        <f t="shared" si="2"/>
        <v>0</v>
      </c>
      <c r="L11" s="209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</row>
    <row r="12" spans="1:26" ht="14.25" customHeight="1">
      <c r="A12" s="19">
        <v>3111</v>
      </c>
      <c r="B12" s="19" t="s">
        <v>41</v>
      </c>
      <c r="C12" s="222">
        <f>SUM(D12:K12)</f>
        <v>112105</v>
      </c>
      <c r="D12" s="223">
        <v>94905</v>
      </c>
      <c r="E12" s="223"/>
      <c r="F12" s="223"/>
      <c r="G12" s="223"/>
      <c r="H12" s="223">
        <v>17200</v>
      </c>
      <c r="I12" s="223"/>
      <c r="J12" s="223"/>
      <c r="K12" s="223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</row>
    <row r="13" spans="1:26" s="76" customFormat="1" ht="15" customHeight="1">
      <c r="A13" s="77">
        <v>312</v>
      </c>
      <c r="B13" s="77" t="s">
        <v>17</v>
      </c>
      <c r="C13" s="226">
        <f>SUM(D13:K13)</f>
        <v>11600</v>
      </c>
      <c r="D13" s="226">
        <f>D14</f>
        <v>10900</v>
      </c>
      <c r="E13" s="226">
        <f>E14</f>
        <v>0</v>
      </c>
      <c r="F13" s="221">
        <f t="shared" ref="F13:K13" si="3">F14+F15</f>
        <v>0</v>
      </c>
      <c r="G13" s="221">
        <f t="shared" si="3"/>
        <v>0</v>
      </c>
      <c r="H13" s="221">
        <f>H14</f>
        <v>700</v>
      </c>
      <c r="I13" s="221">
        <f t="shared" si="3"/>
        <v>0</v>
      </c>
      <c r="J13" s="221">
        <f t="shared" si="3"/>
        <v>0</v>
      </c>
      <c r="K13" s="221">
        <f t="shared" si="3"/>
        <v>0</v>
      </c>
      <c r="L13" s="209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</row>
    <row r="14" spans="1:26" ht="15" customHeight="1">
      <c r="A14" s="37">
        <v>3121</v>
      </c>
      <c r="B14" s="37" t="s">
        <v>17</v>
      </c>
      <c r="C14" s="222">
        <f>SUM(D14:K14)</f>
        <v>11600</v>
      </c>
      <c r="D14" s="222">
        <v>10900</v>
      </c>
      <c r="E14" s="222"/>
      <c r="F14" s="222"/>
      <c r="G14" s="222"/>
      <c r="H14" s="222">
        <v>700</v>
      </c>
      <c r="I14" s="222"/>
      <c r="J14" s="222"/>
      <c r="K14" s="222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</row>
    <row r="15" spans="1:26" s="76" customFormat="1" ht="15" customHeight="1">
      <c r="A15" s="78">
        <v>313</v>
      </c>
      <c r="B15" s="78" t="s">
        <v>25</v>
      </c>
      <c r="C15" s="221">
        <f>C16</f>
        <v>18510</v>
      </c>
      <c r="D15" s="221">
        <f>D16</f>
        <v>15660</v>
      </c>
      <c r="E15" s="221">
        <f>E16</f>
        <v>0</v>
      </c>
      <c r="F15" s="221">
        <f t="shared" ref="F15:K15" si="4">SUM(F16:F16)</f>
        <v>0</v>
      </c>
      <c r="G15" s="221">
        <f t="shared" si="4"/>
        <v>0</v>
      </c>
      <c r="H15" s="221">
        <f t="shared" si="4"/>
        <v>2850</v>
      </c>
      <c r="I15" s="221">
        <f t="shared" si="4"/>
        <v>0</v>
      </c>
      <c r="J15" s="221">
        <f t="shared" si="4"/>
        <v>0</v>
      </c>
      <c r="K15" s="221">
        <f t="shared" si="4"/>
        <v>0</v>
      </c>
      <c r="L15" s="209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</row>
    <row r="16" spans="1:26" ht="15" customHeight="1">
      <c r="A16" s="37">
        <v>3132</v>
      </c>
      <c r="B16" s="37" t="s">
        <v>143</v>
      </c>
      <c r="C16" s="222">
        <f>SUM(D16:K16)</f>
        <v>18510</v>
      </c>
      <c r="D16" s="222">
        <v>15660</v>
      </c>
      <c r="E16" s="222"/>
      <c r="F16" s="222"/>
      <c r="G16" s="222"/>
      <c r="H16" s="222">
        <v>2850</v>
      </c>
      <c r="I16" s="222"/>
      <c r="J16" s="222"/>
      <c r="K16" s="222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</row>
    <row r="17" spans="1:26" ht="14.25" customHeight="1" thickBot="1">
      <c r="A17" s="18">
        <v>32</v>
      </c>
      <c r="B17" s="18" t="s">
        <v>18</v>
      </c>
      <c r="C17" s="219">
        <f>C18+C23+C29+C39+C41</f>
        <v>32903.75</v>
      </c>
      <c r="D17" s="219">
        <f>D18+D23+D29+D41+D39</f>
        <v>21324.949999999997</v>
      </c>
      <c r="E17" s="219">
        <f>E18+E23+E29+E41+E39</f>
        <v>0</v>
      </c>
      <c r="F17" s="219">
        <f>F23+F29+F39+F41+F18</f>
        <v>3944.7800000000007</v>
      </c>
      <c r="G17" s="219">
        <f>G23+G29+G39+G41+G18</f>
        <v>2200</v>
      </c>
      <c r="H17" s="219">
        <f t="shared" ref="H17:K17" si="5">H18+H23+H29+H39+H41</f>
        <v>5434.0199999999995</v>
      </c>
      <c r="I17" s="219">
        <f t="shared" si="5"/>
        <v>0</v>
      </c>
      <c r="J17" s="219">
        <f t="shared" si="5"/>
        <v>0</v>
      </c>
      <c r="K17" s="219">
        <f t="shared" si="5"/>
        <v>0</v>
      </c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</row>
    <row r="18" spans="1:26" s="76" customFormat="1" ht="27" customHeight="1">
      <c r="A18" s="75">
        <v>321</v>
      </c>
      <c r="B18" s="80" t="s">
        <v>39</v>
      </c>
      <c r="C18" s="220">
        <f t="shared" ref="C18:C27" si="6">SUM(D18:K18)</f>
        <v>7596.2100000000009</v>
      </c>
      <c r="D18" s="220">
        <f t="shared" ref="D18:K18" si="7">SUM(D19:D22)</f>
        <v>5442.64</v>
      </c>
      <c r="E18" s="220">
        <f t="shared" si="7"/>
        <v>0</v>
      </c>
      <c r="F18" s="220">
        <f t="shared" si="7"/>
        <v>398.16999999999996</v>
      </c>
      <c r="G18" s="220">
        <f>SUM(G19:G22)</f>
        <v>0</v>
      </c>
      <c r="H18" s="220">
        <f t="shared" si="7"/>
        <v>1755.4</v>
      </c>
      <c r="I18" s="220">
        <f t="shared" si="7"/>
        <v>0</v>
      </c>
      <c r="J18" s="220">
        <f t="shared" si="7"/>
        <v>0</v>
      </c>
      <c r="K18" s="220">
        <f t="shared" si="7"/>
        <v>0</v>
      </c>
      <c r="L18" s="209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</row>
    <row r="19" spans="1:26" ht="15.75" customHeight="1">
      <c r="A19" s="19">
        <v>3211</v>
      </c>
      <c r="B19" s="22" t="s">
        <v>42</v>
      </c>
      <c r="C19" s="228">
        <f t="shared" si="6"/>
        <v>412.72</v>
      </c>
      <c r="D19" s="228">
        <v>250</v>
      </c>
      <c r="E19" s="228"/>
      <c r="F19" s="228">
        <v>132.72</v>
      </c>
      <c r="G19" s="228"/>
      <c r="H19" s="228">
        <v>30</v>
      </c>
      <c r="I19" s="228"/>
      <c r="J19" s="228"/>
      <c r="K19" s="22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</row>
    <row r="20" spans="1:26" ht="15" customHeight="1">
      <c r="A20" s="19">
        <v>3212</v>
      </c>
      <c r="B20" s="22" t="s">
        <v>43</v>
      </c>
      <c r="C20" s="228">
        <f t="shared" si="6"/>
        <v>6725.4</v>
      </c>
      <c r="D20" s="228">
        <v>5000</v>
      </c>
      <c r="E20" s="228"/>
      <c r="F20" s="270"/>
      <c r="G20" s="228"/>
      <c r="H20" s="228">
        <v>1725.4</v>
      </c>
      <c r="I20" s="228"/>
      <c r="J20" s="228"/>
      <c r="K20" s="22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</row>
    <row r="21" spans="1:26" ht="13.5" customHeight="1">
      <c r="A21" s="19">
        <v>3213</v>
      </c>
      <c r="B21" s="22" t="s">
        <v>44</v>
      </c>
      <c r="C21" s="228">
        <f t="shared" si="6"/>
        <v>458.09</v>
      </c>
      <c r="D21" s="228">
        <v>192.64</v>
      </c>
      <c r="E21" s="228"/>
      <c r="F21" s="228">
        <v>265.45</v>
      </c>
      <c r="G21" s="228"/>
      <c r="H21" s="228">
        <v>0</v>
      </c>
      <c r="I21" s="228"/>
      <c r="J21" s="228"/>
      <c r="K21" s="22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</row>
    <row r="22" spans="1:26" ht="27" customHeight="1">
      <c r="A22" s="19">
        <v>3214</v>
      </c>
      <c r="B22" s="22" t="s">
        <v>144</v>
      </c>
      <c r="C22" s="228">
        <f t="shared" si="6"/>
        <v>0</v>
      </c>
      <c r="D22" s="228"/>
      <c r="E22" s="228"/>
      <c r="F22" s="228"/>
      <c r="G22" s="228"/>
      <c r="H22" s="228"/>
      <c r="I22" s="228"/>
      <c r="J22" s="228"/>
      <c r="K22" s="228"/>
      <c r="M22" s="198"/>
      <c r="N22" s="198"/>
      <c r="O22" s="198"/>
      <c r="P22" s="198"/>
      <c r="Q22" s="198"/>
      <c r="R22" s="198"/>
      <c r="S22" s="198"/>
      <c r="T22" s="198"/>
      <c r="U22" s="198"/>
      <c r="V22" s="198"/>
      <c r="W22" s="198"/>
      <c r="X22" s="198"/>
      <c r="Y22" s="198"/>
      <c r="Z22" s="198"/>
    </row>
    <row r="23" spans="1:26" s="76" customFormat="1" ht="26.25" customHeight="1">
      <c r="A23" s="77">
        <v>322</v>
      </c>
      <c r="B23" s="81" t="s">
        <v>3</v>
      </c>
      <c r="C23" s="226">
        <f t="shared" si="6"/>
        <v>8166.7</v>
      </c>
      <c r="D23" s="226">
        <f t="shared" ref="D23:K23" si="8">SUM(D24:D27)</f>
        <v>5500</v>
      </c>
      <c r="E23" s="226">
        <f t="shared" si="8"/>
        <v>0</v>
      </c>
      <c r="F23" s="226">
        <f t="shared" si="8"/>
        <v>1260.8800000000001</v>
      </c>
      <c r="G23" s="226">
        <f t="shared" si="8"/>
        <v>700</v>
      </c>
      <c r="H23" s="226">
        <f t="shared" si="8"/>
        <v>705.81999999999994</v>
      </c>
      <c r="I23" s="226">
        <f t="shared" si="8"/>
        <v>0</v>
      </c>
      <c r="J23" s="226">
        <f t="shared" si="8"/>
        <v>0</v>
      </c>
      <c r="K23" s="226">
        <f t="shared" si="8"/>
        <v>0</v>
      </c>
      <c r="L23" s="209"/>
      <c r="M23" s="198"/>
      <c r="N23" s="198"/>
      <c r="O23" s="198"/>
      <c r="P23" s="198"/>
      <c r="Q23" s="198"/>
      <c r="R23" s="198"/>
      <c r="S23" s="198"/>
      <c r="T23" s="198"/>
      <c r="U23" s="198"/>
      <c r="V23" s="198"/>
      <c r="W23" s="198"/>
      <c r="X23" s="198"/>
      <c r="Y23" s="198"/>
      <c r="Z23" s="198"/>
    </row>
    <row r="24" spans="1:26" ht="17.25" customHeight="1">
      <c r="A24" s="20">
        <v>3221</v>
      </c>
      <c r="B24" s="23" t="s">
        <v>45</v>
      </c>
      <c r="C24" s="228">
        <f t="shared" si="6"/>
        <v>3691.3</v>
      </c>
      <c r="D24" s="228">
        <v>2700</v>
      </c>
      <c r="E24" s="228"/>
      <c r="F24" s="228">
        <v>331.81</v>
      </c>
      <c r="G24" s="228">
        <v>200</v>
      </c>
      <c r="H24" s="228">
        <v>459.49</v>
      </c>
      <c r="I24" s="228"/>
      <c r="J24" s="228"/>
      <c r="K24" s="22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8"/>
    </row>
    <row r="25" spans="1:26" ht="18" customHeight="1">
      <c r="A25" s="20">
        <v>3223</v>
      </c>
      <c r="B25" s="23" t="s">
        <v>145</v>
      </c>
      <c r="C25" s="228">
        <f t="shared" si="6"/>
        <v>2045.45</v>
      </c>
      <c r="D25" s="228">
        <v>1600</v>
      </c>
      <c r="E25" s="228"/>
      <c r="F25" s="228">
        <v>265.45</v>
      </c>
      <c r="G25" s="228"/>
      <c r="H25" s="228">
        <v>180</v>
      </c>
      <c r="I25" s="228"/>
      <c r="J25" s="228"/>
      <c r="K25" s="22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  <c r="Y25" s="198"/>
      <c r="Z25" s="198"/>
    </row>
    <row r="26" spans="1:26" ht="18" customHeight="1">
      <c r="A26" s="20">
        <v>3224</v>
      </c>
      <c r="B26" s="23" t="s">
        <v>46</v>
      </c>
      <c r="C26" s="228">
        <f t="shared" si="6"/>
        <v>476.84999999999997</v>
      </c>
      <c r="D26" s="228">
        <v>200</v>
      </c>
      <c r="E26" s="228"/>
      <c r="F26" s="228">
        <v>265.45</v>
      </c>
      <c r="G26" s="228"/>
      <c r="H26" s="228">
        <v>11.4</v>
      </c>
      <c r="I26" s="228"/>
      <c r="J26" s="228"/>
      <c r="K26" s="22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  <c r="Y26" s="198"/>
      <c r="Z26" s="198"/>
    </row>
    <row r="27" spans="1:26" ht="18" customHeight="1">
      <c r="A27" s="20">
        <v>3225</v>
      </c>
      <c r="B27" s="23" t="s">
        <v>47</v>
      </c>
      <c r="C27" s="228">
        <f t="shared" si="6"/>
        <v>1953.1000000000001</v>
      </c>
      <c r="D27" s="228">
        <v>1000</v>
      </c>
      <c r="E27" s="228"/>
      <c r="F27" s="228">
        <v>398.17</v>
      </c>
      <c r="G27" s="228">
        <v>500</v>
      </c>
      <c r="H27" s="228">
        <v>54.93</v>
      </c>
      <c r="I27" s="228"/>
      <c r="J27" s="228"/>
      <c r="K27" s="228"/>
      <c r="M27" s="198"/>
      <c r="N27" s="198"/>
      <c r="O27" s="198"/>
      <c r="P27" s="198"/>
      <c r="Q27" s="198"/>
      <c r="R27" s="198"/>
      <c r="S27" s="198"/>
      <c r="T27" s="198"/>
      <c r="U27" s="198"/>
      <c r="V27" s="198"/>
      <c r="W27" s="198"/>
      <c r="X27" s="198"/>
      <c r="Y27" s="198"/>
      <c r="Z27" s="198"/>
    </row>
    <row r="28" spans="1:26" s="10" customFormat="1" ht="1.5" customHeight="1">
      <c r="A28" s="82"/>
      <c r="B28" s="83"/>
      <c r="C28" s="229"/>
      <c r="D28" s="229"/>
      <c r="E28" s="229"/>
      <c r="F28" s="229"/>
      <c r="G28" s="229"/>
      <c r="H28" s="229"/>
      <c r="I28" s="229"/>
      <c r="J28" s="229"/>
      <c r="K28" s="229"/>
      <c r="L28" s="209"/>
      <c r="M28" s="198"/>
      <c r="N28" s="198"/>
      <c r="O28" s="198"/>
      <c r="P28" s="198"/>
      <c r="Q28" s="198"/>
      <c r="R28" s="198"/>
      <c r="S28" s="198"/>
      <c r="T28" s="198"/>
      <c r="U28" s="198"/>
      <c r="V28" s="198"/>
      <c r="W28" s="198"/>
      <c r="X28" s="198"/>
      <c r="Y28" s="198"/>
      <c r="Z28" s="198"/>
    </row>
    <row r="29" spans="1:26" s="76" customFormat="1" ht="14.25" customHeight="1">
      <c r="A29" s="77">
        <v>323</v>
      </c>
      <c r="B29" s="77" t="s">
        <v>4</v>
      </c>
      <c r="C29" s="226">
        <f>SUM(C30:C38)</f>
        <v>14045.689999999999</v>
      </c>
      <c r="D29" s="226">
        <f t="shared" ref="D29:K29" si="9">SUM(D30:D38)</f>
        <v>8560.619999999999</v>
      </c>
      <c r="E29" s="226">
        <f t="shared" si="9"/>
        <v>0</v>
      </c>
      <c r="F29" s="226">
        <f t="shared" si="9"/>
        <v>1184.1299999999999</v>
      </c>
      <c r="G29" s="226">
        <f t="shared" si="9"/>
        <v>1500</v>
      </c>
      <c r="H29" s="226">
        <f t="shared" si="9"/>
        <v>2800.9399999999996</v>
      </c>
      <c r="I29" s="226">
        <f t="shared" si="9"/>
        <v>0</v>
      </c>
      <c r="J29" s="226">
        <f t="shared" si="9"/>
        <v>0</v>
      </c>
      <c r="K29" s="226">
        <f t="shared" si="9"/>
        <v>0</v>
      </c>
      <c r="L29" s="209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W29" s="198"/>
      <c r="X29" s="198"/>
      <c r="Y29" s="198"/>
      <c r="Z29" s="198"/>
    </row>
    <row r="30" spans="1:26" ht="14.25" customHeight="1">
      <c r="A30" s="20">
        <v>3231</v>
      </c>
      <c r="B30" s="20" t="s">
        <v>48</v>
      </c>
      <c r="C30" s="228">
        <f t="shared" ref="C30:C40" si="10">SUM(D30:K30)</f>
        <v>1232.1499999999999</v>
      </c>
      <c r="D30" s="228">
        <v>1100</v>
      </c>
      <c r="E30" s="228"/>
      <c r="F30" s="228">
        <v>33.36</v>
      </c>
      <c r="G30" s="228"/>
      <c r="H30" s="228">
        <v>98.79</v>
      </c>
      <c r="I30" s="228"/>
      <c r="J30" s="228"/>
      <c r="K30" s="228"/>
      <c r="M30" s="198"/>
      <c r="N30" s="198"/>
      <c r="O30" s="198"/>
      <c r="P30" s="198"/>
      <c r="Q30" s="198"/>
      <c r="R30" s="198"/>
      <c r="S30" s="198"/>
      <c r="T30" s="198"/>
      <c r="U30" s="198"/>
      <c r="V30" s="198"/>
      <c r="W30" s="198"/>
      <c r="X30" s="198"/>
      <c r="Y30" s="198"/>
      <c r="Z30" s="198"/>
    </row>
    <row r="31" spans="1:26" ht="14.25" customHeight="1">
      <c r="A31" s="20">
        <v>3232</v>
      </c>
      <c r="B31" s="20" t="s">
        <v>147</v>
      </c>
      <c r="C31" s="228">
        <f t="shared" si="10"/>
        <v>2827.97</v>
      </c>
      <c r="D31" s="228">
        <v>1850</v>
      </c>
      <c r="E31" s="228"/>
      <c r="F31" s="228">
        <v>331.81</v>
      </c>
      <c r="G31" s="228">
        <v>500</v>
      </c>
      <c r="H31" s="228">
        <v>146.16</v>
      </c>
      <c r="I31" s="228"/>
      <c r="J31" s="228"/>
      <c r="K31" s="22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98"/>
      <c r="X31" s="198"/>
      <c r="Y31" s="198"/>
      <c r="Z31" s="198"/>
    </row>
    <row r="32" spans="1:26" ht="14.25" customHeight="1">
      <c r="A32" s="20">
        <v>3233</v>
      </c>
      <c r="B32" s="20" t="s">
        <v>146</v>
      </c>
      <c r="C32" s="228">
        <f t="shared" si="10"/>
        <v>866.36</v>
      </c>
      <c r="D32" s="228">
        <v>800</v>
      </c>
      <c r="E32" s="228"/>
      <c r="F32" s="228">
        <v>66.36</v>
      </c>
      <c r="G32" s="228"/>
      <c r="H32" s="228"/>
      <c r="I32" s="228"/>
      <c r="J32" s="228"/>
      <c r="K32" s="22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W32" s="198"/>
      <c r="X32" s="198"/>
      <c r="Y32" s="198"/>
      <c r="Z32" s="198"/>
    </row>
    <row r="33" spans="1:26" ht="14.25" customHeight="1">
      <c r="A33" s="20">
        <v>3234</v>
      </c>
      <c r="B33" s="20" t="s">
        <v>49</v>
      </c>
      <c r="C33" s="228">
        <f t="shared" si="10"/>
        <v>795.99</v>
      </c>
      <c r="D33" s="228">
        <v>630</v>
      </c>
      <c r="E33" s="228"/>
      <c r="F33" s="228">
        <v>132.72</v>
      </c>
      <c r="G33" s="228"/>
      <c r="H33" s="228">
        <v>33.270000000000003</v>
      </c>
      <c r="I33" s="228"/>
      <c r="J33" s="228"/>
      <c r="K33" s="22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</row>
    <row r="34" spans="1:26" ht="14.25" customHeight="1">
      <c r="A34" s="20">
        <v>3235</v>
      </c>
      <c r="B34" s="20" t="s">
        <v>75</v>
      </c>
      <c r="C34" s="228">
        <f t="shared" si="10"/>
        <v>0</v>
      </c>
      <c r="D34" s="228"/>
      <c r="E34" s="228"/>
      <c r="F34" s="228"/>
      <c r="G34" s="228"/>
      <c r="H34" s="228"/>
      <c r="I34" s="228"/>
      <c r="J34" s="228"/>
      <c r="K34" s="228"/>
      <c r="M34" s="198"/>
      <c r="N34" s="198"/>
      <c r="O34" s="198"/>
      <c r="P34" s="198"/>
      <c r="Q34" s="198"/>
      <c r="R34" s="198"/>
      <c r="S34" s="198"/>
      <c r="T34" s="198"/>
      <c r="U34" s="198"/>
      <c r="V34" s="198"/>
      <c r="W34" s="198"/>
      <c r="X34" s="198"/>
      <c r="Y34" s="198"/>
      <c r="Z34" s="198"/>
    </row>
    <row r="35" spans="1:26" ht="14.25" customHeight="1">
      <c r="A35" s="20">
        <v>3236</v>
      </c>
      <c r="B35" s="20" t="s">
        <v>148</v>
      </c>
      <c r="C35" s="228">
        <f t="shared" si="10"/>
        <v>2027.55</v>
      </c>
      <c r="D35" s="228">
        <v>1827.55</v>
      </c>
      <c r="E35" s="228"/>
      <c r="F35" s="228">
        <v>200</v>
      </c>
      <c r="G35" s="228"/>
      <c r="H35" s="228"/>
      <c r="I35" s="228"/>
      <c r="J35" s="228"/>
      <c r="K35" s="22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8"/>
    </row>
    <row r="36" spans="1:26" ht="14.25" customHeight="1">
      <c r="A36" s="20">
        <v>3237</v>
      </c>
      <c r="B36" s="20" t="s">
        <v>50</v>
      </c>
      <c r="C36" s="228">
        <f t="shared" si="10"/>
        <v>2540.59</v>
      </c>
      <c r="D36" s="228">
        <v>353.07</v>
      </c>
      <c r="E36" s="228"/>
      <c r="F36" s="228">
        <v>265.45</v>
      </c>
      <c r="G36" s="228">
        <v>500</v>
      </c>
      <c r="H36" s="228">
        <v>1422.07</v>
      </c>
      <c r="I36" s="228"/>
      <c r="J36" s="228"/>
      <c r="K36" s="22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198"/>
      <c r="Y36" s="198"/>
      <c r="Z36" s="198"/>
    </row>
    <row r="37" spans="1:26" ht="14.25" customHeight="1">
      <c r="A37" s="20">
        <v>3238</v>
      </c>
      <c r="B37" s="20" t="s">
        <v>51</v>
      </c>
      <c r="C37" s="228">
        <f t="shared" si="10"/>
        <v>1083.1399999999999</v>
      </c>
      <c r="D37" s="228">
        <v>1000</v>
      </c>
      <c r="E37" s="228"/>
      <c r="F37" s="228">
        <v>33.36</v>
      </c>
      <c r="G37" s="228"/>
      <c r="H37" s="228">
        <v>49.78</v>
      </c>
      <c r="I37" s="228"/>
      <c r="J37" s="228"/>
      <c r="K37" s="228"/>
      <c r="M37" s="198"/>
      <c r="N37" s="198"/>
      <c r="O37" s="198"/>
      <c r="P37" s="198"/>
      <c r="Q37" s="198"/>
      <c r="R37" s="198"/>
      <c r="S37" s="198"/>
      <c r="T37" s="198"/>
      <c r="U37" s="198"/>
      <c r="V37" s="198"/>
      <c r="W37" s="198"/>
      <c r="X37" s="198"/>
      <c r="Y37" s="198"/>
      <c r="Z37" s="198"/>
    </row>
    <row r="38" spans="1:26" ht="14.25" customHeight="1">
      <c r="A38" s="20">
        <v>3239</v>
      </c>
      <c r="B38" s="20" t="s">
        <v>52</v>
      </c>
      <c r="C38" s="228">
        <f t="shared" si="10"/>
        <v>2671.9399999999996</v>
      </c>
      <c r="D38" s="228">
        <v>1000</v>
      </c>
      <c r="E38" s="228"/>
      <c r="F38" s="228">
        <v>121.07</v>
      </c>
      <c r="G38" s="228">
        <v>500</v>
      </c>
      <c r="H38" s="228">
        <v>1050.8699999999999</v>
      </c>
      <c r="I38" s="228"/>
      <c r="J38" s="228"/>
      <c r="K38" s="228"/>
      <c r="M38" s="198"/>
      <c r="N38" s="198"/>
      <c r="O38" s="198"/>
      <c r="P38" s="198"/>
      <c r="Q38" s="198"/>
      <c r="R38" s="198"/>
      <c r="S38" s="198"/>
      <c r="T38" s="198"/>
      <c r="U38" s="198"/>
      <c r="V38" s="198"/>
      <c r="W38" s="198"/>
      <c r="X38" s="198"/>
      <c r="Y38" s="198"/>
      <c r="Z38" s="198"/>
    </row>
    <row r="39" spans="1:26" s="76" customFormat="1" ht="14.25" customHeight="1">
      <c r="A39" s="77">
        <v>324</v>
      </c>
      <c r="B39" s="77" t="s">
        <v>26</v>
      </c>
      <c r="C39" s="226">
        <f t="shared" si="10"/>
        <v>0</v>
      </c>
      <c r="D39" s="226">
        <f t="shared" ref="D39:K39" si="11">D40</f>
        <v>0</v>
      </c>
      <c r="E39" s="226">
        <f t="shared" si="11"/>
        <v>0</v>
      </c>
      <c r="F39" s="226">
        <f t="shared" si="11"/>
        <v>0</v>
      </c>
      <c r="G39" s="226">
        <f t="shared" si="11"/>
        <v>0</v>
      </c>
      <c r="H39" s="226">
        <f t="shared" si="11"/>
        <v>0</v>
      </c>
      <c r="I39" s="226">
        <f t="shared" si="11"/>
        <v>0</v>
      </c>
      <c r="J39" s="226">
        <f t="shared" si="11"/>
        <v>0</v>
      </c>
      <c r="K39" s="226">
        <f t="shared" si="11"/>
        <v>0</v>
      </c>
      <c r="L39" s="209"/>
      <c r="M39" s="198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8"/>
    </row>
    <row r="40" spans="1:26" ht="14.25" customHeight="1">
      <c r="A40" s="20">
        <v>3241</v>
      </c>
      <c r="B40" s="20" t="s">
        <v>26</v>
      </c>
      <c r="C40" s="228">
        <f t="shared" si="10"/>
        <v>0</v>
      </c>
      <c r="D40" s="271"/>
      <c r="E40" s="228"/>
      <c r="F40" s="228"/>
      <c r="G40" s="228"/>
      <c r="H40" s="228"/>
      <c r="I40" s="228"/>
      <c r="J40" s="228"/>
      <c r="K40" s="228"/>
      <c r="M40" s="198"/>
      <c r="N40" s="198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8"/>
    </row>
    <row r="41" spans="1:26" s="76" customFormat="1" ht="24.75" customHeight="1">
      <c r="A41" s="77">
        <v>329</v>
      </c>
      <c r="B41" s="81" t="s">
        <v>2</v>
      </c>
      <c r="C41" s="226">
        <f t="shared" ref="C41:H41" si="12">SUM(C42:C46)</f>
        <v>3095.1499999999996</v>
      </c>
      <c r="D41" s="226">
        <f t="shared" si="12"/>
        <v>1821.69</v>
      </c>
      <c r="E41" s="226">
        <f t="shared" si="12"/>
        <v>0</v>
      </c>
      <c r="F41" s="226">
        <f t="shared" si="12"/>
        <v>1101.6000000000001</v>
      </c>
      <c r="G41" s="226">
        <f t="shared" si="12"/>
        <v>0</v>
      </c>
      <c r="H41" s="226">
        <f t="shared" si="12"/>
        <v>171.86</v>
      </c>
      <c r="I41" s="226">
        <f t="shared" ref="I41:K41" si="13">SUM(I42:I46)</f>
        <v>0</v>
      </c>
      <c r="J41" s="226">
        <f t="shared" si="13"/>
        <v>0</v>
      </c>
      <c r="K41" s="226">
        <f t="shared" si="13"/>
        <v>0</v>
      </c>
      <c r="L41" s="209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</row>
    <row r="42" spans="1:26" s="76" customFormat="1" ht="15" customHeight="1">
      <c r="A42" s="84">
        <v>3292</v>
      </c>
      <c r="B42" s="85" t="s">
        <v>53</v>
      </c>
      <c r="C42" s="227">
        <f t="shared" ref="C42:C50" si="14">SUM(D42:K42)</f>
        <v>451.05</v>
      </c>
      <c r="D42" s="225">
        <v>251.97</v>
      </c>
      <c r="E42" s="225"/>
      <c r="F42" s="225">
        <v>199.08</v>
      </c>
      <c r="G42" s="225"/>
      <c r="H42" s="225"/>
      <c r="I42" s="225"/>
      <c r="J42" s="225"/>
      <c r="K42" s="225"/>
      <c r="L42" s="209"/>
      <c r="M42" s="198"/>
      <c r="N42" s="198"/>
      <c r="O42" s="198"/>
      <c r="P42" s="198"/>
      <c r="Q42" s="198"/>
      <c r="R42" s="198"/>
      <c r="S42" s="198"/>
      <c r="T42" s="198"/>
      <c r="U42" s="198"/>
      <c r="V42" s="198"/>
      <c r="W42" s="198"/>
      <c r="X42" s="198"/>
      <c r="Y42" s="198"/>
      <c r="Z42" s="198"/>
    </row>
    <row r="43" spans="1:26" s="76" customFormat="1" ht="15" customHeight="1">
      <c r="A43" s="37">
        <v>3293</v>
      </c>
      <c r="B43" s="86" t="s">
        <v>54</v>
      </c>
      <c r="C43" s="222">
        <f t="shared" si="14"/>
        <v>1440.6100000000001</v>
      </c>
      <c r="D43" s="228">
        <v>769.72</v>
      </c>
      <c r="E43" s="228"/>
      <c r="F43" s="228">
        <v>530.89</v>
      </c>
      <c r="G43" s="228"/>
      <c r="H43" s="228">
        <v>140</v>
      </c>
      <c r="I43" s="228"/>
      <c r="J43" s="228"/>
      <c r="K43" s="228"/>
      <c r="L43" s="209"/>
      <c r="M43" s="198"/>
      <c r="N43" s="198"/>
      <c r="O43" s="198"/>
      <c r="P43" s="198"/>
      <c r="Q43" s="198"/>
      <c r="R43" s="198"/>
      <c r="S43" s="198"/>
      <c r="T43" s="198"/>
      <c r="U43" s="198"/>
      <c r="V43" s="198"/>
      <c r="W43" s="198"/>
      <c r="X43" s="198"/>
      <c r="Y43" s="198"/>
      <c r="Z43" s="198"/>
    </row>
    <row r="44" spans="1:26" ht="15.75" customHeight="1">
      <c r="A44" s="37">
        <v>3294</v>
      </c>
      <c r="B44" s="86" t="s">
        <v>55</v>
      </c>
      <c r="C44" s="222">
        <f t="shared" si="14"/>
        <v>53.09</v>
      </c>
      <c r="D44" s="228"/>
      <c r="E44" s="228"/>
      <c r="F44" s="228">
        <v>53.09</v>
      </c>
      <c r="G44" s="228"/>
      <c r="H44" s="228"/>
      <c r="I44" s="228"/>
      <c r="J44" s="228"/>
      <c r="K44" s="22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8"/>
      <c r="Y44" s="198"/>
      <c r="Z44" s="198"/>
    </row>
    <row r="45" spans="1:26" ht="14.25" customHeight="1">
      <c r="A45" s="20">
        <v>3295</v>
      </c>
      <c r="B45" s="87" t="s">
        <v>56</v>
      </c>
      <c r="C45" s="222">
        <f t="shared" si="14"/>
        <v>53.09</v>
      </c>
      <c r="D45" s="228"/>
      <c r="E45" s="228"/>
      <c r="F45" s="228">
        <v>53.09</v>
      </c>
      <c r="G45" s="228"/>
      <c r="H45" s="228"/>
      <c r="I45" s="228"/>
      <c r="J45" s="228"/>
      <c r="K45" s="228"/>
      <c r="M45" s="198"/>
      <c r="N45" s="198"/>
      <c r="O45" s="198"/>
      <c r="P45" s="198"/>
      <c r="Q45" s="198"/>
      <c r="R45" s="198"/>
      <c r="S45" s="198"/>
      <c r="T45" s="198"/>
      <c r="U45" s="198"/>
      <c r="V45" s="198"/>
      <c r="W45" s="198"/>
      <c r="X45" s="198"/>
      <c r="Y45" s="198"/>
      <c r="Z45" s="198"/>
    </row>
    <row r="46" spans="1:26" ht="27" customHeight="1">
      <c r="A46" s="37">
        <v>3299</v>
      </c>
      <c r="B46" s="86" t="s">
        <v>2</v>
      </c>
      <c r="C46" s="222">
        <f t="shared" si="14"/>
        <v>1097.31</v>
      </c>
      <c r="D46" s="228">
        <v>800</v>
      </c>
      <c r="E46" s="228"/>
      <c r="F46" s="228">
        <v>265.45</v>
      </c>
      <c r="G46" s="228"/>
      <c r="H46" s="228">
        <v>31.86</v>
      </c>
      <c r="I46" s="228"/>
      <c r="J46" s="228"/>
      <c r="K46" s="228"/>
      <c r="M46" s="198"/>
      <c r="N46" s="198"/>
      <c r="O46" s="198"/>
      <c r="P46" s="198"/>
      <c r="Q46" s="198"/>
      <c r="R46" s="198"/>
      <c r="S46" s="198"/>
      <c r="T46" s="198"/>
      <c r="U46" s="198"/>
      <c r="V46" s="198"/>
      <c r="W46" s="198"/>
      <c r="X46" s="198"/>
      <c r="Y46" s="198"/>
      <c r="Z46" s="198"/>
    </row>
    <row r="47" spans="1:26" ht="14.25" customHeight="1" thickBot="1">
      <c r="A47" s="18">
        <v>34</v>
      </c>
      <c r="B47" s="18" t="s">
        <v>5</v>
      </c>
      <c r="C47" s="219">
        <f t="shared" si="14"/>
        <v>1178.2</v>
      </c>
      <c r="D47" s="219">
        <f t="shared" ref="D47:K47" si="15">D48</f>
        <v>795.34</v>
      </c>
      <c r="E47" s="219">
        <f t="shared" si="15"/>
        <v>26.55</v>
      </c>
      <c r="F47" s="219">
        <f t="shared" si="15"/>
        <v>199.07999999999998</v>
      </c>
      <c r="G47" s="219">
        <f t="shared" si="15"/>
        <v>0</v>
      </c>
      <c r="H47" s="219">
        <f t="shared" si="15"/>
        <v>157.22999999999999</v>
      </c>
      <c r="I47" s="219">
        <f t="shared" si="15"/>
        <v>0</v>
      </c>
      <c r="J47" s="219">
        <f t="shared" si="15"/>
        <v>0</v>
      </c>
      <c r="K47" s="219">
        <f t="shared" si="15"/>
        <v>0</v>
      </c>
      <c r="M47" s="198"/>
      <c r="N47" s="198"/>
      <c r="O47" s="198"/>
      <c r="P47" s="198"/>
      <c r="Q47" s="198"/>
      <c r="R47" s="198"/>
      <c r="S47" s="198"/>
      <c r="T47" s="198"/>
      <c r="U47" s="198"/>
      <c r="V47" s="198"/>
      <c r="W47" s="198"/>
      <c r="X47" s="198"/>
      <c r="Y47" s="198"/>
      <c r="Z47" s="198"/>
    </row>
    <row r="48" spans="1:26" s="76" customFormat="1" ht="13.5" customHeight="1">
      <c r="A48" s="75">
        <v>343</v>
      </c>
      <c r="B48" s="75" t="s">
        <v>6</v>
      </c>
      <c r="C48" s="220">
        <f t="shared" si="14"/>
        <v>1178.2</v>
      </c>
      <c r="D48" s="220">
        <f t="shared" ref="D48:K48" si="16">SUM(D49:D50)</f>
        <v>795.34</v>
      </c>
      <c r="E48" s="220">
        <f t="shared" si="16"/>
        <v>26.55</v>
      </c>
      <c r="F48" s="220">
        <f t="shared" si="16"/>
        <v>199.07999999999998</v>
      </c>
      <c r="G48" s="220">
        <f>SUM(G49:G50)</f>
        <v>0</v>
      </c>
      <c r="H48" s="220">
        <f t="shared" si="16"/>
        <v>157.22999999999999</v>
      </c>
      <c r="I48" s="220">
        <f t="shared" si="16"/>
        <v>0</v>
      </c>
      <c r="J48" s="220">
        <f t="shared" si="16"/>
        <v>0</v>
      </c>
      <c r="K48" s="220">
        <f t="shared" si="16"/>
        <v>0</v>
      </c>
      <c r="L48" s="209"/>
      <c r="M48" s="198"/>
      <c r="N48" s="198"/>
      <c r="O48" s="198"/>
      <c r="P48" s="198"/>
      <c r="Q48" s="198"/>
      <c r="R48" s="198"/>
      <c r="S48" s="198"/>
      <c r="T48" s="198"/>
      <c r="U48" s="198"/>
      <c r="V48" s="198"/>
      <c r="W48" s="198"/>
      <c r="X48" s="198"/>
      <c r="Y48" s="198"/>
      <c r="Z48" s="198"/>
    </row>
    <row r="49" spans="1:26" s="76" customFormat="1" ht="13.5" customHeight="1">
      <c r="A49" s="88">
        <v>3431</v>
      </c>
      <c r="B49" s="88" t="s">
        <v>57</v>
      </c>
      <c r="C49" s="230">
        <f t="shared" si="14"/>
        <v>1085.29</v>
      </c>
      <c r="D49" s="228">
        <v>795.34</v>
      </c>
      <c r="E49" s="228"/>
      <c r="F49" s="228">
        <v>132.72</v>
      </c>
      <c r="G49" s="218"/>
      <c r="H49" s="228">
        <v>157.22999999999999</v>
      </c>
      <c r="I49" s="228"/>
      <c r="J49" s="228"/>
      <c r="K49" s="228"/>
      <c r="L49" s="209"/>
      <c r="M49" s="198"/>
      <c r="N49" s="198"/>
      <c r="O49" s="198"/>
      <c r="P49" s="198"/>
      <c r="Q49" s="198"/>
      <c r="R49" s="198"/>
      <c r="S49" s="198"/>
      <c r="T49" s="198"/>
      <c r="U49" s="198"/>
      <c r="V49" s="198"/>
      <c r="W49" s="198"/>
      <c r="X49" s="198"/>
      <c r="Y49" s="198"/>
      <c r="Z49" s="198"/>
    </row>
    <row r="50" spans="1:26" ht="13.5" customHeight="1">
      <c r="A50" s="89">
        <v>3432</v>
      </c>
      <c r="B50" s="87" t="s">
        <v>149</v>
      </c>
      <c r="C50" s="228">
        <f t="shared" si="14"/>
        <v>92.91</v>
      </c>
      <c r="D50" s="228"/>
      <c r="E50" s="228">
        <v>26.55</v>
      </c>
      <c r="F50" s="228">
        <v>66.36</v>
      </c>
      <c r="G50" s="228"/>
      <c r="H50" s="228">
        <v>0</v>
      </c>
      <c r="I50" s="228"/>
      <c r="J50" s="228"/>
      <c r="K50" s="22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</row>
    <row r="51" spans="1:26" ht="22.5" customHeight="1">
      <c r="A51" s="216">
        <v>4</v>
      </c>
      <c r="B51" s="217"/>
      <c r="C51" s="231">
        <f>C52</f>
        <v>83131.63</v>
      </c>
      <c r="D51" s="231">
        <f t="shared" ref="D51:K51" si="17">D52</f>
        <v>19908.420000000002</v>
      </c>
      <c r="E51" s="231">
        <f t="shared" si="17"/>
        <v>0</v>
      </c>
      <c r="F51" s="231">
        <f t="shared" si="17"/>
        <v>2984.97</v>
      </c>
      <c r="G51" s="231">
        <f t="shared" si="17"/>
        <v>16094.630000000001</v>
      </c>
      <c r="H51" s="231">
        <f t="shared" si="17"/>
        <v>40161.93</v>
      </c>
      <c r="I51" s="231">
        <f t="shared" si="17"/>
        <v>3981.68</v>
      </c>
      <c r="J51" s="231">
        <f t="shared" si="17"/>
        <v>0</v>
      </c>
      <c r="K51" s="231">
        <f t="shared" si="17"/>
        <v>0</v>
      </c>
      <c r="M51" s="198"/>
      <c r="N51" s="198"/>
      <c r="O51" s="198"/>
      <c r="P51" s="198"/>
      <c r="Q51" s="198"/>
      <c r="R51" s="198"/>
      <c r="S51" s="198"/>
      <c r="T51" s="198"/>
      <c r="U51" s="198"/>
      <c r="V51" s="198"/>
      <c r="W51" s="198"/>
      <c r="X51" s="198"/>
      <c r="Y51" s="198"/>
      <c r="Z51" s="198"/>
    </row>
    <row r="52" spans="1:26" ht="38.25" customHeight="1" thickBot="1">
      <c r="A52" s="18">
        <v>42</v>
      </c>
      <c r="B52" s="25" t="s">
        <v>20</v>
      </c>
      <c r="C52" s="219">
        <f t="shared" ref="C52:K52" si="18">C53+C58</f>
        <v>83131.63</v>
      </c>
      <c r="D52" s="219">
        <f t="shared" si="18"/>
        <v>19908.420000000002</v>
      </c>
      <c r="E52" s="219">
        <f t="shared" si="18"/>
        <v>0</v>
      </c>
      <c r="F52" s="219">
        <f t="shared" si="18"/>
        <v>2984.97</v>
      </c>
      <c r="G52" s="219">
        <f t="shared" si="18"/>
        <v>16094.630000000001</v>
      </c>
      <c r="H52" s="219">
        <f t="shared" si="18"/>
        <v>40161.93</v>
      </c>
      <c r="I52" s="219">
        <f t="shared" si="18"/>
        <v>3981.68</v>
      </c>
      <c r="J52" s="219">
        <f t="shared" si="18"/>
        <v>0</v>
      </c>
      <c r="K52" s="219">
        <f t="shared" si="18"/>
        <v>0</v>
      </c>
      <c r="M52" s="198"/>
      <c r="N52" s="198"/>
      <c r="O52" s="198"/>
      <c r="P52" s="198"/>
      <c r="Q52" s="198"/>
      <c r="R52" s="198"/>
      <c r="S52" s="198"/>
      <c r="T52" s="198"/>
      <c r="U52" s="198"/>
      <c r="V52" s="198"/>
      <c r="W52" s="198"/>
      <c r="X52" s="198"/>
      <c r="Y52" s="198"/>
      <c r="Z52" s="198"/>
    </row>
    <row r="53" spans="1:26" s="76" customFormat="1" ht="14.25" customHeight="1">
      <c r="A53" s="75">
        <v>422</v>
      </c>
      <c r="B53" s="90" t="s">
        <v>21</v>
      </c>
      <c r="C53" s="220">
        <f>SUM(C54:C57)</f>
        <v>51611.25</v>
      </c>
      <c r="D53" s="220">
        <f>SUM(D54:D57)</f>
        <v>13272.28</v>
      </c>
      <c r="E53" s="220">
        <f>SUM(E54:E57)</f>
        <v>0</v>
      </c>
      <c r="F53" s="220">
        <f>SUM(F54:F57)</f>
        <v>1990.84</v>
      </c>
      <c r="G53" s="220">
        <f>SUM(G54:G57)</f>
        <v>13440.17</v>
      </c>
      <c r="H53" s="220">
        <f>H54</f>
        <v>22907.96</v>
      </c>
      <c r="I53" s="226">
        <f t="shared" ref="I53:K53" si="19">SUM(I54:I57)</f>
        <v>0</v>
      </c>
      <c r="J53" s="220">
        <f t="shared" si="19"/>
        <v>0</v>
      </c>
      <c r="K53" s="220">
        <f t="shared" si="19"/>
        <v>0</v>
      </c>
      <c r="L53" s="209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</row>
    <row r="54" spans="1:26" ht="14.25" customHeight="1">
      <c r="A54" s="38">
        <v>4221</v>
      </c>
      <c r="B54" s="39" t="s">
        <v>58</v>
      </c>
      <c r="C54" s="228">
        <f t="shared" ref="C54:C59" si="20">SUM(D54:K54)</f>
        <v>51611.25</v>
      </c>
      <c r="D54" s="228">
        <v>13272.28</v>
      </c>
      <c r="E54" s="225"/>
      <c r="F54" s="228">
        <v>1990.84</v>
      </c>
      <c r="G54" s="228">
        <v>13440.17</v>
      </c>
      <c r="H54" s="225">
        <v>22907.96</v>
      </c>
      <c r="I54" s="225"/>
      <c r="J54" s="225"/>
      <c r="K54" s="225"/>
      <c r="M54" s="198"/>
      <c r="N54" s="198"/>
      <c r="O54" s="198"/>
      <c r="P54" s="198"/>
      <c r="Q54" s="198"/>
      <c r="R54" s="198"/>
      <c r="S54" s="198"/>
      <c r="T54" s="198"/>
      <c r="U54" s="198"/>
      <c r="V54" s="198"/>
      <c r="W54" s="198"/>
      <c r="X54" s="198"/>
      <c r="Y54" s="198"/>
      <c r="Z54" s="198"/>
    </row>
    <row r="55" spans="1:26" ht="14.25" customHeight="1">
      <c r="A55" s="38">
        <v>4222</v>
      </c>
      <c r="B55" s="39" t="s">
        <v>59</v>
      </c>
      <c r="C55" s="228">
        <f t="shared" si="20"/>
        <v>0</v>
      </c>
      <c r="D55" s="228"/>
      <c r="E55" s="225"/>
      <c r="F55" s="228"/>
      <c r="G55" s="228"/>
      <c r="H55" s="225"/>
      <c r="I55" s="225"/>
      <c r="J55" s="225"/>
      <c r="K55" s="225"/>
      <c r="M55" s="198"/>
      <c r="N55" s="198"/>
      <c r="O55" s="198"/>
      <c r="P55" s="198"/>
      <c r="Q55" s="198"/>
      <c r="R55" s="198"/>
      <c r="S55" s="198"/>
      <c r="T55" s="198"/>
      <c r="U55" s="198"/>
      <c r="V55" s="198"/>
      <c r="W55" s="198"/>
      <c r="X55" s="198"/>
      <c r="Y55" s="198"/>
      <c r="Z55" s="198"/>
    </row>
    <row r="56" spans="1:26" ht="14.25" customHeight="1">
      <c r="A56" s="38">
        <v>4223</v>
      </c>
      <c r="B56" s="39" t="s">
        <v>60</v>
      </c>
      <c r="C56" s="228">
        <f t="shared" si="20"/>
        <v>0</v>
      </c>
      <c r="D56" s="228"/>
      <c r="E56" s="225"/>
      <c r="F56" s="228"/>
      <c r="G56" s="228"/>
      <c r="H56" s="225"/>
      <c r="I56" s="225"/>
      <c r="J56" s="225"/>
      <c r="K56" s="225"/>
      <c r="M56" s="198"/>
      <c r="N56" s="198"/>
      <c r="O56" s="198"/>
      <c r="P56" s="198"/>
      <c r="Q56" s="198"/>
      <c r="R56" s="198"/>
      <c r="S56" s="198"/>
      <c r="T56" s="198"/>
      <c r="U56" s="198"/>
      <c r="V56" s="198"/>
      <c r="W56" s="198"/>
      <c r="X56" s="198"/>
      <c r="Y56" s="198"/>
      <c r="Z56" s="198"/>
    </row>
    <row r="57" spans="1:26" ht="14.25" customHeight="1">
      <c r="A57" s="38">
        <v>4227</v>
      </c>
      <c r="B57" s="39" t="s">
        <v>61</v>
      </c>
      <c r="C57" s="224">
        <f t="shared" si="20"/>
        <v>0</v>
      </c>
      <c r="D57" s="228"/>
      <c r="E57" s="225"/>
      <c r="F57" s="228"/>
      <c r="G57" s="228"/>
      <c r="H57" s="225"/>
      <c r="I57" s="225"/>
      <c r="J57" s="225"/>
      <c r="K57" s="225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198"/>
      <c r="X57" s="198"/>
      <c r="Y57" s="198"/>
      <c r="Z57" s="198"/>
    </row>
    <row r="58" spans="1:26" s="76" customFormat="1" ht="14.25" customHeight="1">
      <c r="A58" s="77">
        <v>424</v>
      </c>
      <c r="B58" s="91" t="s">
        <v>22</v>
      </c>
      <c r="C58" s="226">
        <f t="shared" si="20"/>
        <v>31520.38</v>
      </c>
      <c r="D58" s="226">
        <f t="shared" ref="D58:K58" si="21">D59</f>
        <v>6636.14</v>
      </c>
      <c r="E58" s="226">
        <f t="shared" si="21"/>
        <v>0</v>
      </c>
      <c r="F58" s="226">
        <f t="shared" si="21"/>
        <v>994.13</v>
      </c>
      <c r="G58" s="226">
        <f t="shared" si="21"/>
        <v>2654.46</v>
      </c>
      <c r="H58" s="226">
        <f t="shared" si="21"/>
        <v>17253.97</v>
      </c>
      <c r="I58" s="226">
        <f t="shared" si="21"/>
        <v>3981.68</v>
      </c>
      <c r="J58" s="226">
        <f t="shared" si="21"/>
        <v>0</v>
      </c>
      <c r="K58" s="226">
        <f t="shared" si="21"/>
        <v>0</v>
      </c>
      <c r="L58" s="209"/>
      <c r="M58" s="198"/>
      <c r="N58" s="198"/>
      <c r="O58" s="198"/>
      <c r="P58" s="198"/>
      <c r="Q58" s="198"/>
      <c r="R58" s="198"/>
      <c r="S58" s="198"/>
      <c r="T58" s="198"/>
      <c r="U58" s="198"/>
      <c r="V58" s="198"/>
      <c r="W58" s="198"/>
      <c r="X58" s="198"/>
      <c r="Y58" s="198"/>
      <c r="Z58" s="198"/>
    </row>
    <row r="59" spans="1:26" ht="14.25" customHeight="1">
      <c r="A59" s="20">
        <v>4241</v>
      </c>
      <c r="B59" s="24" t="s">
        <v>62</v>
      </c>
      <c r="C59" s="228">
        <f t="shared" si="20"/>
        <v>31520.38</v>
      </c>
      <c r="D59" s="228">
        <v>6636.14</v>
      </c>
      <c r="E59" s="228"/>
      <c r="F59" s="228">
        <v>994.13</v>
      </c>
      <c r="G59" s="228">
        <v>2654.46</v>
      </c>
      <c r="H59" s="228">
        <v>17253.97</v>
      </c>
      <c r="I59" s="228">
        <v>3981.68</v>
      </c>
      <c r="J59" s="228"/>
      <c r="K59" s="228"/>
      <c r="M59" s="198"/>
      <c r="N59" s="198"/>
      <c r="O59" s="198"/>
      <c r="P59" s="198"/>
      <c r="Q59" s="198"/>
      <c r="R59" s="198"/>
      <c r="S59" s="198"/>
      <c r="T59" s="198"/>
      <c r="U59" s="198"/>
      <c r="V59" s="198"/>
      <c r="W59" s="198"/>
      <c r="X59" s="198"/>
      <c r="Y59" s="198"/>
      <c r="Z59" s="198"/>
    </row>
    <row r="60" spans="1:26" ht="14.25" customHeight="1">
      <c r="A60" s="70"/>
      <c r="B60" s="71" t="s">
        <v>24</v>
      </c>
      <c r="C60" s="232">
        <f>C51+C9</f>
        <v>259428.58000000002</v>
      </c>
      <c r="D60" s="233">
        <f>D52+D47+D17+D10</f>
        <v>163493.71</v>
      </c>
      <c r="E60" s="233">
        <f>E52+E47+E17+E10</f>
        <v>26.55</v>
      </c>
      <c r="F60" s="233">
        <f>F52+F47+F17+F10</f>
        <v>7128.83</v>
      </c>
      <c r="G60" s="234">
        <f>G52+G17+G10+G47</f>
        <v>18294.63</v>
      </c>
      <c r="H60" s="233">
        <f>H10+H17+H47+H52</f>
        <v>66503.179999999993</v>
      </c>
      <c r="I60" s="233">
        <f>I10+I17+I47+I52</f>
        <v>3981.68</v>
      </c>
      <c r="J60" s="233">
        <f>J10+J17+J47+J52</f>
        <v>0</v>
      </c>
      <c r="K60" s="233">
        <f>K10+K17+K47+K52</f>
        <v>0</v>
      </c>
      <c r="M60" s="198"/>
      <c r="N60" s="198"/>
      <c r="O60" s="198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</row>
    <row r="61" spans="1:26" s="92" customFormat="1" ht="14.25" customHeight="1">
      <c r="A61" s="62"/>
      <c r="B61" s="63"/>
      <c r="C61" s="65"/>
      <c r="D61" s="65"/>
      <c r="E61" s="65"/>
      <c r="F61" s="65"/>
      <c r="G61" s="65"/>
      <c r="H61" s="65"/>
      <c r="I61" s="65"/>
      <c r="J61" s="65"/>
      <c r="K61" s="65"/>
      <c r="L61" s="206"/>
    </row>
    <row r="62" spans="1:26">
      <c r="A62" s="26"/>
      <c r="B62" s="27"/>
      <c r="C62" s="28"/>
      <c r="F62" s="28"/>
      <c r="G62" s="28"/>
      <c r="H62" s="29"/>
      <c r="I62" s="29"/>
      <c r="J62" s="29"/>
      <c r="K62" s="293" t="s">
        <v>151</v>
      </c>
    </row>
    <row r="63" spans="1:26">
      <c r="A63" s="272"/>
      <c r="B63" s="31"/>
      <c r="C63" s="29"/>
      <c r="F63" s="32"/>
      <c r="G63" s="32"/>
      <c r="H63" s="32"/>
      <c r="I63" s="32"/>
      <c r="J63" s="32"/>
      <c r="K63" s="93"/>
    </row>
    <row r="64" spans="1:26">
      <c r="A64" s="68"/>
      <c r="B64" s="32"/>
      <c r="C64" s="175"/>
      <c r="F64" s="32"/>
      <c r="G64" s="32"/>
      <c r="H64" s="32"/>
      <c r="I64" s="32"/>
      <c r="J64" s="32"/>
      <c r="K64" s="294" t="s">
        <v>152</v>
      </c>
    </row>
    <row r="65" spans="1:11" s="6" customFormat="1">
      <c r="A65" s="2"/>
      <c r="B65" s="3"/>
      <c r="D65" s="204"/>
      <c r="E65" s="94"/>
      <c r="F65" s="95"/>
      <c r="G65" s="95"/>
      <c r="H65" s="5"/>
      <c r="I65" s="5"/>
      <c r="J65" s="5"/>
      <c r="K65" s="5"/>
    </row>
  </sheetData>
  <mergeCells count="5">
    <mergeCell ref="M7:Z7"/>
    <mergeCell ref="A1:C1"/>
    <mergeCell ref="A2:K2"/>
    <mergeCell ref="B3:F3"/>
    <mergeCell ref="E1:H1"/>
  </mergeCells>
  <pageMargins left="0.70866141732283472" right="0.70866141732283472" top="0.74803149606299213" bottom="0.74803149606299213" header="0.31496062992125984" footer="0.31496062992125984"/>
  <pageSetup paperSize="9" fitToWidth="0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34"/>
  <sheetViews>
    <sheetView tabSelected="1" workbookViewId="0">
      <selection activeCell="K14" sqref="K14"/>
    </sheetView>
  </sheetViews>
  <sheetFormatPr defaultRowHeight="15.75"/>
  <cols>
    <col min="1" max="1" width="18.42578125" style="11" customWidth="1"/>
    <col min="2" max="4" width="22.28515625" style="12" customWidth="1"/>
    <col min="5" max="5" width="12.28515625" style="6" customWidth="1"/>
    <col min="6" max="6" width="11.140625" style="6" customWidth="1"/>
    <col min="7" max="7" width="8" style="6" customWidth="1"/>
    <col min="8" max="8" width="9.85546875" style="6" customWidth="1"/>
    <col min="9" max="9" width="10.7109375" style="6" customWidth="1"/>
    <col min="10" max="10" width="9.140625" style="6" customWidth="1"/>
    <col min="11" max="11" width="10.140625" style="6" customWidth="1"/>
    <col min="12" max="12" width="11" style="6" customWidth="1"/>
    <col min="13" max="13" width="9.42578125" style="6" customWidth="1"/>
    <col min="14" max="14" width="16.7109375" style="6" hidden="1" customWidth="1"/>
    <col min="15" max="15" width="10.42578125" style="6" customWidth="1"/>
    <col min="16" max="16" width="9.140625" style="6"/>
    <col min="17" max="20" width="14.85546875" style="6" bestFit="1" customWidth="1"/>
    <col min="21" max="21" width="13.7109375" style="6" bestFit="1" customWidth="1"/>
    <col min="22" max="22" width="9.5703125" style="6" bestFit="1" customWidth="1"/>
    <col min="23" max="24" width="13.7109375" style="6" bestFit="1" customWidth="1"/>
    <col min="25" max="26" width="12.42578125" style="6" bestFit="1" customWidth="1"/>
    <col min="27" max="28" width="9.28515625" style="6" bestFit="1" customWidth="1"/>
    <col min="29" max="30" width="14.85546875" style="6" bestFit="1" customWidth="1"/>
    <col min="31" max="16384" width="9.140625" style="6"/>
  </cols>
  <sheetData>
    <row r="1" spans="1:30" ht="15.75" customHeight="1" thickBot="1">
      <c r="A1" s="348"/>
      <c r="B1" s="348"/>
      <c r="C1" s="348"/>
      <c r="D1" s="348"/>
      <c r="E1" s="348"/>
      <c r="F1" s="352" t="s">
        <v>11</v>
      </c>
      <c r="G1" s="354"/>
      <c r="N1" s="7"/>
      <c r="O1" s="7"/>
    </row>
    <row r="2" spans="1:30" ht="20.25" customHeight="1">
      <c r="A2" s="358" t="s">
        <v>188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7"/>
      <c r="O2" s="7"/>
    </row>
    <row r="3" spans="1:30" ht="18" customHeight="1">
      <c r="A3" s="14" t="s">
        <v>12</v>
      </c>
      <c r="B3" s="5"/>
      <c r="C3" s="5"/>
      <c r="D3" s="5"/>
      <c r="E3" s="5"/>
      <c r="F3" s="13"/>
      <c r="G3" s="13"/>
      <c r="H3" s="13"/>
      <c r="I3" s="13"/>
      <c r="J3" s="13"/>
      <c r="K3" s="13"/>
      <c r="L3" s="13"/>
      <c r="M3" s="13"/>
    </row>
    <row r="4" spans="1:30" ht="22.5" customHeight="1">
      <c r="A4" s="15" t="s">
        <v>139</v>
      </c>
      <c r="B4" s="16"/>
      <c r="C4" s="16"/>
      <c r="D4" s="16"/>
      <c r="E4" s="16"/>
      <c r="F4" s="13"/>
      <c r="G4" s="13"/>
      <c r="H4" s="13"/>
      <c r="I4" s="13"/>
      <c r="J4" s="13"/>
      <c r="K4" s="13"/>
      <c r="L4" s="13"/>
      <c r="M4" s="13"/>
    </row>
    <row r="5" spans="1:30" ht="16.5" customHeight="1">
      <c r="A5" s="17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30" s="8" customFormat="1" ht="21.75" customHeight="1" thickBot="1">
      <c r="A6" s="34" t="s">
        <v>14</v>
      </c>
      <c r="B6" s="29"/>
      <c r="C6" s="32" t="s">
        <v>167</v>
      </c>
      <c r="D6" s="268"/>
      <c r="E6" s="35"/>
      <c r="F6" s="35"/>
      <c r="G6" s="35"/>
      <c r="H6" s="35"/>
      <c r="I6" s="35"/>
      <c r="J6" s="32"/>
      <c r="K6" s="32"/>
      <c r="L6" s="36"/>
      <c r="M6" s="296" t="s">
        <v>142</v>
      </c>
      <c r="N6" s="9" t="s">
        <v>16</v>
      </c>
      <c r="Q6" s="366"/>
      <c r="R6" s="366"/>
      <c r="S6" s="366"/>
      <c r="T6" s="366"/>
      <c r="U6" s="366"/>
      <c r="V6" s="366"/>
      <c r="W6" s="366"/>
      <c r="X6" s="366"/>
      <c r="Y6" s="366"/>
      <c r="Z6" s="366"/>
      <c r="AA6" s="366"/>
      <c r="AB6" s="366"/>
      <c r="AC6" s="366"/>
      <c r="AD6" s="366"/>
    </row>
    <row r="7" spans="1:30" ht="90" customHeight="1" thickBot="1">
      <c r="A7" s="172" t="s">
        <v>15</v>
      </c>
      <c r="B7" s="173" t="s">
        <v>0</v>
      </c>
      <c r="C7" s="21" t="s">
        <v>128</v>
      </c>
      <c r="D7" s="21" t="s">
        <v>182</v>
      </c>
      <c r="E7" s="171" t="s">
        <v>183</v>
      </c>
      <c r="F7" s="171" t="s">
        <v>168</v>
      </c>
      <c r="G7" s="171" t="s">
        <v>138</v>
      </c>
      <c r="H7" s="171" t="s">
        <v>125</v>
      </c>
      <c r="I7" s="170" t="s">
        <v>123</v>
      </c>
      <c r="J7" s="171" t="s">
        <v>171</v>
      </c>
      <c r="K7" s="171" t="s">
        <v>126</v>
      </c>
      <c r="L7" s="171" t="s">
        <v>9</v>
      </c>
      <c r="M7" s="171" t="s">
        <v>23</v>
      </c>
      <c r="N7" s="10">
        <f>SUM(N11:N13)</f>
        <v>0</v>
      </c>
      <c r="Q7" s="261"/>
      <c r="R7" s="261"/>
      <c r="S7" s="262"/>
      <c r="T7" s="262"/>
      <c r="U7" s="262"/>
      <c r="V7" s="262"/>
      <c r="W7" s="262"/>
      <c r="X7" s="262"/>
      <c r="Y7" s="262"/>
      <c r="Z7" s="262"/>
      <c r="AA7" s="262"/>
      <c r="AB7" s="262"/>
      <c r="AC7" s="263"/>
      <c r="AD7" s="263"/>
    </row>
    <row r="8" spans="1:30" ht="21.75" customHeight="1" thickBot="1">
      <c r="A8" s="360" t="s">
        <v>76</v>
      </c>
      <c r="B8" s="361"/>
      <c r="C8" s="181"/>
      <c r="D8" s="181"/>
      <c r="E8" s="106"/>
      <c r="F8" s="106"/>
      <c r="G8" s="106"/>
      <c r="H8" s="106"/>
      <c r="I8" s="106"/>
      <c r="J8" s="106"/>
      <c r="K8" s="106"/>
      <c r="L8" s="106"/>
      <c r="M8" s="106"/>
      <c r="N8" s="10"/>
      <c r="P8" s="1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</row>
    <row r="9" spans="1:30" ht="53.25" customHeight="1" thickBot="1">
      <c r="A9" s="104"/>
      <c r="B9" s="105" t="s">
        <v>169</v>
      </c>
      <c r="C9" s="105"/>
      <c r="D9" s="105"/>
      <c r="E9" s="106"/>
      <c r="F9" s="106"/>
      <c r="G9" s="106"/>
      <c r="H9" s="106"/>
      <c r="I9" s="106"/>
      <c r="J9" s="106"/>
      <c r="K9" s="106"/>
      <c r="L9" s="106"/>
      <c r="M9" s="106"/>
      <c r="N9" s="109"/>
    </row>
    <row r="10" spans="1:30" ht="21" customHeight="1" thickBot="1">
      <c r="A10" s="101">
        <v>3</v>
      </c>
      <c r="B10" s="100"/>
      <c r="C10" s="185">
        <f>C11+C15+C21</f>
        <v>172695.27000000002</v>
      </c>
      <c r="D10" s="185">
        <f>D11+D15+D21</f>
        <v>3601.68</v>
      </c>
      <c r="E10" s="185">
        <f>E11+E15+E21</f>
        <v>176296.95</v>
      </c>
      <c r="F10" s="185">
        <f t="shared" ref="F10:M10" si="0">F11+F15+F21</f>
        <v>143585.29</v>
      </c>
      <c r="G10" s="185">
        <f t="shared" si="0"/>
        <v>26.55</v>
      </c>
      <c r="H10" s="185">
        <f t="shared" si="0"/>
        <v>4143.8600000000006</v>
      </c>
      <c r="I10" s="185">
        <f>I11+I15+I21</f>
        <v>2200</v>
      </c>
      <c r="J10" s="185">
        <f t="shared" si="0"/>
        <v>26341.25</v>
      </c>
      <c r="K10" s="185">
        <f t="shared" si="0"/>
        <v>0</v>
      </c>
      <c r="L10" s="185">
        <f t="shared" si="0"/>
        <v>0</v>
      </c>
      <c r="M10" s="185">
        <f t="shared" si="0"/>
        <v>0</v>
      </c>
      <c r="N10" s="98"/>
      <c r="Q10" s="199"/>
      <c r="R10" s="199"/>
      <c r="S10" s="199"/>
      <c r="T10" s="199"/>
      <c r="U10" s="199"/>
      <c r="V10" s="199"/>
      <c r="W10" s="199"/>
      <c r="X10" s="199"/>
      <c r="Y10" s="199"/>
      <c r="Z10" s="199"/>
      <c r="AA10" s="199"/>
      <c r="AB10" s="199"/>
      <c r="AC10" s="199"/>
      <c r="AD10" s="199"/>
    </row>
    <row r="11" spans="1:30" ht="14.25" customHeight="1" thickBot="1">
      <c r="A11" s="110">
        <v>31</v>
      </c>
      <c r="B11" s="97" t="s">
        <v>7</v>
      </c>
      <c r="C11" s="210">
        <f>SUM(C12:C14)</f>
        <v>136019.25</v>
      </c>
      <c r="D11" s="210">
        <f>SUM(D12:D14)</f>
        <v>6195.75</v>
      </c>
      <c r="E11" s="187">
        <f t="shared" ref="E11:E19" si="1">SUM(F11:M11)</f>
        <v>142215</v>
      </c>
      <c r="F11" s="187">
        <f>SUM(F12:F14)</f>
        <v>121465</v>
      </c>
      <c r="G11" s="187">
        <f t="shared" ref="G11:L11" si="2">SUM(G12:G14)</f>
        <v>0</v>
      </c>
      <c r="H11" s="187">
        <f t="shared" si="2"/>
        <v>0</v>
      </c>
      <c r="I11" s="187">
        <f t="shared" si="2"/>
        <v>0</v>
      </c>
      <c r="J11" s="187">
        <f t="shared" si="2"/>
        <v>20750</v>
      </c>
      <c r="K11" s="187">
        <f t="shared" si="2"/>
        <v>0</v>
      </c>
      <c r="L11" s="187">
        <f t="shared" si="2"/>
        <v>0</v>
      </c>
      <c r="M11" s="187">
        <f>SUM(M12:M13)</f>
        <v>0</v>
      </c>
      <c r="N11" s="1">
        <v>0</v>
      </c>
      <c r="Q11" s="199"/>
      <c r="R11" s="199"/>
      <c r="S11" s="199"/>
      <c r="T11" s="199"/>
      <c r="U11" s="199"/>
      <c r="V11" s="199"/>
      <c r="W11" s="199"/>
      <c r="X11" s="199"/>
      <c r="Y11" s="199"/>
      <c r="Z11" s="199"/>
      <c r="AA11" s="199"/>
      <c r="AB11" s="199"/>
      <c r="AC11" s="199"/>
      <c r="AD11" s="199"/>
    </row>
    <row r="12" spans="1:30" ht="14.25" customHeight="1">
      <c r="A12" s="111">
        <v>311</v>
      </c>
      <c r="B12" s="19" t="s">
        <v>19</v>
      </c>
      <c r="C12" s="280">
        <v>109396.97</v>
      </c>
      <c r="D12" s="280">
        <v>2708.03</v>
      </c>
      <c r="E12" s="188">
        <f t="shared" si="1"/>
        <v>112105</v>
      </c>
      <c r="F12" s="188">
        <f>'JLP(R)FP-Ril 4.razina '!D11</f>
        <v>94905</v>
      </c>
      <c r="G12" s="188">
        <f>'JLP(R)FP-Ril 4.razina '!E11</f>
        <v>0</v>
      </c>
      <c r="H12" s="188">
        <f>'JLP(R)FP-Ril 4.razina '!F11</f>
        <v>0</v>
      </c>
      <c r="I12" s="188">
        <f>'JLP(R)FP-Ril 4.razina '!G11</f>
        <v>0</v>
      </c>
      <c r="J12" s="188">
        <f>'JLP(R)FP-Ril 4.razina '!H11</f>
        <v>17200</v>
      </c>
      <c r="K12" s="188">
        <f>'JLP(R)FP-Ril 4.razina '!I11</f>
        <v>0</v>
      </c>
      <c r="L12" s="188">
        <f>'JLP(R)FP-Ril 4.razina '!J11</f>
        <v>0</v>
      </c>
      <c r="M12" s="188">
        <f>'JLP(R)FP-Ril 4.razina '!K11</f>
        <v>0</v>
      </c>
      <c r="N12" s="1"/>
      <c r="Q12" s="199"/>
      <c r="R12" s="199"/>
      <c r="S12" s="199"/>
      <c r="T12" s="199"/>
      <c r="U12" s="199"/>
      <c r="V12" s="199"/>
      <c r="W12" s="199"/>
      <c r="X12" s="199"/>
      <c r="Y12" s="199"/>
      <c r="Z12" s="199"/>
      <c r="AA12" s="199"/>
      <c r="AB12" s="199"/>
      <c r="AC12" s="199"/>
      <c r="AD12" s="199"/>
    </row>
    <row r="13" spans="1:30" ht="15" customHeight="1">
      <c r="A13" s="112">
        <v>312</v>
      </c>
      <c r="B13" s="20" t="s">
        <v>17</v>
      </c>
      <c r="C13" s="280">
        <v>8571.7999999999993</v>
      </c>
      <c r="D13" s="280">
        <v>3028.2</v>
      </c>
      <c r="E13" s="188">
        <f t="shared" si="1"/>
        <v>11600</v>
      </c>
      <c r="F13" s="190">
        <f>'JLP(R)FP-Ril 4.razina '!D13</f>
        <v>10900</v>
      </c>
      <c r="G13" s="190">
        <f>'JLP(R)FP-Ril 4.razina '!E13</f>
        <v>0</v>
      </c>
      <c r="H13" s="190">
        <f>'JLP(R)FP-Ril 4.razina '!F13</f>
        <v>0</v>
      </c>
      <c r="I13" s="190">
        <f>'JLP(R)FP-Ril 4.razina '!G13</f>
        <v>0</v>
      </c>
      <c r="J13" s="190">
        <f>'JLP(R)FP-Ril 4.razina '!H13</f>
        <v>700</v>
      </c>
      <c r="K13" s="190">
        <f>'JLP(R)FP-Ril 4.razina '!I13</f>
        <v>0</v>
      </c>
      <c r="L13" s="190">
        <f>'JLP(R)FP-Ril 4.razina '!J13</f>
        <v>0</v>
      </c>
      <c r="M13" s="190">
        <f>'JLP(R)FP-Ril 4.razina '!K13</f>
        <v>0</v>
      </c>
      <c r="N13" s="1">
        <v>0</v>
      </c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</row>
    <row r="14" spans="1:30" ht="15" customHeight="1">
      <c r="A14" s="113">
        <v>313</v>
      </c>
      <c r="B14" s="37" t="s">
        <v>25</v>
      </c>
      <c r="C14" s="280">
        <v>18050.48</v>
      </c>
      <c r="D14" s="280">
        <v>459.52</v>
      </c>
      <c r="E14" s="188">
        <f t="shared" si="1"/>
        <v>18510</v>
      </c>
      <c r="F14" s="79">
        <f>'JLP(R)FP-Ril 4.razina '!D15</f>
        <v>15660</v>
      </c>
      <c r="G14" s="79">
        <f>'JLP(R)FP-Ril 4.razina '!E15</f>
        <v>0</v>
      </c>
      <c r="H14" s="79">
        <f>'JLP(R)FP-Ril 4.razina '!F15</f>
        <v>0</v>
      </c>
      <c r="I14" s="79">
        <f>'JLP(R)FP-Ril 4.razina '!G15</f>
        <v>0</v>
      </c>
      <c r="J14" s="79">
        <f>'JLP(R)FP-Ril 4.razina '!H15</f>
        <v>2850</v>
      </c>
      <c r="K14" s="79">
        <f>'JLP(R)FP-Ril 4.razina '!I15</f>
        <v>0</v>
      </c>
      <c r="L14" s="79">
        <f>'JLP(R)FP-Ril 4.razina '!J15</f>
        <v>0</v>
      </c>
      <c r="M14" s="79">
        <f>'JLP(R)FP-Ril 4.razina '!K15</f>
        <v>0</v>
      </c>
      <c r="N14" s="1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</row>
    <row r="15" spans="1:30" ht="14.25" customHeight="1" thickBot="1">
      <c r="A15" s="114">
        <v>32</v>
      </c>
      <c r="B15" s="18" t="s">
        <v>18</v>
      </c>
      <c r="C15" s="211">
        <f>C16+C17+C18+C19+C20</f>
        <v>35421.79</v>
      </c>
      <c r="D15" s="211">
        <f>SUM(D16:D20)</f>
        <v>-2519.04</v>
      </c>
      <c r="E15" s="40">
        <f t="shared" si="1"/>
        <v>32903.749999999993</v>
      </c>
      <c r="F15" s="40">
        <f t="shared" ref="F15:M15" si="3">SUM(F16:F20)</f>
        <v>21324.949999999997</v>
      </c>
      <c r="G15" s="40">
        <f t="shared" si="3"/>
        <v>0</v>
      </c>
      <c r="H15" s="40">
        <f t="shared" si="3"/>
        <v>3944.7800000000007</v>
      </c>
      <c r="I15" s="40">
        <f t="shared" si="3"/>
        <v>2200</v>
      </c>
      <c r="J15" s="40">
        <f t="shared" si="3"/>
        <v>5434.0199999999995</v>
      </c>
      <c r="K15" s="40">
        <f t="shared" si="3"/>
        <v>0</v>
      </c>
      <c r="L15" s="40">
        <f t="shared" si="3"/>
        <v>0</v>
      </c>
      <c r="M15" s="40">
        <f t="shared" si="3"/>
        <v>0</v>
      </c>
      <c r="N15" s="98">
        <f>SUM(N16:N29)</f>
        <v>0</v>
      </c>
      <c r="Q15" s="199"/>
      <c r="R15" s="199"/>
      <c r="S15" s="199"/>
      <c r="T15" s="199"/>
      <c r="U15" s="199"/>
      <c r="V15" s="199"/>
      <c r="W15" s="199"/>
      <c r="X15" s="199"/>
      <c r="Y15" s="199"/>
      <c r="Z15" s="199"/>
      <c r="AA15" s="199"/>
      <c r="AB15" s="199"/>
      <c r="AC15" s="199"/>
      <c r="AD15" s="199"/>
    </row>
    <row r="16" spans="1:30" ht="30.75" customHeight="1">
      <c r="A16" s="111">
        <v>321</v>
      </c>
      <c r="B16" s="22" t="s">
        <v>39</v>
      </c>
      <c r="C16" s="280">
        <v>7963.38</v>
      </c>
      <c r="D16" s="280">
        <v>-368.17</v>
      </c>
      <c r="E16" s="188">
        <f t="shared" si="1"/>
        <v>7596.2100000000009</v>
      </c>
      <c r="F16" s="188">
        <f>'JLP(R)FP-Ril 4.razina '!D18</f>
        <v>5442.64</v>
      </c>
      <c r="G16" s="188">
        <f>'JLP(R)FP-Ril 4.razina '!E18</f>
        <v>0</v>
      </c>
      <c r="H16" s="188">
        <f>'JLP(R)FP-Ril 4.razina '!F18</f>
        <v>398.16999999999996</v>
      </c>
      <c r="I16" s="189">
        <f>'JLP(R)FP-Ril 4.razina '!G18</f>
        <v>0</v>
      </c>
      <c r="J16" s="188">
        <f>'JLP(R)FP-Ril 4.razina '!H18</f>
        <v>1755.4</v>
      </c>
      <c r="K16" s="188">
        <f>'JLP(R)FP-Ril 4.razina '!I18</f>
        <v>0</v>
      </c>
      <c r="L16" s="188">
        <f>'JLP(R)FP-Ril 4.razina '!J18</f>
        <v>0</v>
      </c>
      <c r="M16" s="188">
        <f>'JLP(R)FP-Ril 4.razina '!K18</f>
        <v>0</v>
      </c>
      <c r="N16" s="1">
        <v>0</v>
      </c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  <c r="AB16" s="199"/>
      <c r="AC16" s="199"/>
      <c r="AD16" s="199"/>
    </row>
    <row r="17" spans="1:30" ht="26.25" customHeight="1">
      <c r="A17" s="112">
        <v>322</v>
      </c>
      <c r="B17" s="23" t="s">
        <v>3</v>
      </c>
      <c r="C17" s="280">
        <v>9592.43</v>
      </c>
      <c r="D17" s="280">
        <v>-1425.73</v>
      </c>
      <c r="E17" s="188">
        <f t="shared" si="1"/>
        <v>8166.7</v>
      </c>
      <c r="F17" s="190">
        <f>'JLP(R)FP-Ril 4.razina '!D23</f>
        <v>5500</v>
      </c>
      <c r="G17" s="190">
        <f>'JLP(R)FP-Ril 4.razina '!E23</f>
        <v>0</v>
      </c>
      <c r="H17" s="190">
        <f>'JLP(R)FP-Ril 4.razina '!F23</f>
        <v>1260.8800000000001</v>
      </c>
      <c r="I17" s="191">
        <f>'JLP(R)FP-Ril 4.razina '!G23</f>
        <v>700</v>
      </c>
      <c r="J17" s="190">
        <f>'JLP(R)FP-Ril 4.razina '!H23</f>
        <v>705.81999999999994</v>
      </c>
      <c r="K17" s="190">
        <f>'JLP(R)FP-Ril 4.razina '!I23</f>
        <v>0</v>
      </c>
      <c r="L17" s="190">
        <f>'JLP(R)FP-Ril 4.razina '!J23</f>
        <v>0</v>
      </c>
      <c r="M17" s="190">
        <f>'JLP(R)FP-Ril 4.razina '!K23</f>
        <v>0</v>
      </c>
      <c r="N17" s="1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199"/>
      <c r="AC17" s="199"/>
      <c r="AD17" s="199"/>
    </row>
    <row r="18" spans="1:30" ht="14.25" customHeight="1">
      <c r="A18" s="112">
        <v>323</v>
      </c>
      <c r="B18" s="20" t="s">
        <v>4</v>
      </c>
      <c r="C18" s="280">
        <v>13804.67</v>
      </c>
      <c r="D18" s="280">
        <v>241.02</v>
      </c>
      <c r="E18" s="190">
        <f t="shared" si="1"/>
        <v>14045.689999999999</v>
      </c>
      <c r="F18" s="190">
        <f>'JLP(R)FP-Ril 4.razina '!D29</f>
        <v>8560.619999999999</v>
      </c>
      <c r="G18" s="190">
        <f>'JLP(R)FP-Ril 4.razina '!E29</f>
        <v>0</v>
      </c>
      <c r="H18" s="190">
        <f>'JLP(R)FP-Ril 4.razina '!F29</f>
        <v>1184.1299999999999</v>
      </c>
      <c r="I18" s="191">
        <f>'JLP(R)FP-Ril 4.razina '!G29</f>
        <v>1500</v>
      </c>
      <c r="J18" s="190">
        <f>'JLP(R)FP-Ril 4.razina '!H29</f>
        <v>2800.9399999999996</v>
      </c>
      <c r="K18" s="190">
        <f>'JLP(R)FP-Ril 4.razina '!I29</f>
        <v>0</v>
      </c>
      <c r="L18" s="190">
        <f>'JLP(R)FP-Ril 4.razina '!J29</f>
        <v>0</v>
      </c>
      <c r="M18" s="190">
        <f>'JLP(R)FP-Ril 4.razina '!K29</f>
        <v>0</v>
      </c>
      <c r="N18" s="1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</row>
    <row r="19" spans="1:30" ht="14.25" customHeight="1">
      <c r="A19" s="112">
        <v>324</v>
      </c>
      <c r="B19" s="20" t="s">
        <v>26</v>
      </c>
      <c r="C19" s="280">
        <v>0</v>
      </c>
      <c r="D19" s="280">
        <v>0</v>
      </c>
      <c r="E19" s="188">
        <f t="shared" si="1"/>
        <v>0</v>
      </c>
      <c r="F19" s="190">
        <f>'JLP(R)FP-Ril 4.razina '!D39</f>
        <v>0</v>
      </c>
      <c r="G19" s="190">
        <f>'JLP(R)FP-Ril 4.razina '!E39</f>
        <v>0</v>
      </c>
      <c r="H19" s="190">
        <f>'JLP(R)FP-Ril 4.razina '!F39</f>
        <v>0</v>
      </c>
      <c r="I19" s="191">
        <f>'JLP(R)FP-Ril 4.razina '!G39</f>
        <v>0</v>
      </c>
      <c r="J19" s="190">
        <f>'JLP(R)FP-Ril 4.razina '!H39</f>
        <v>0</v>
      </c>
      <c r="K19" s="190">
        <f>'JLP(R)FP-Ril 4.razina '!I39</f>
        <v>0</v>
      </c>
      <c r="L19" s="190">
        <f>'JLP(R)FP-Ril 4.razina '!J39</f>
        <v>0</v>
      </c>
      <c r="M19" s="190">
        <f>'JLP(R)FP-Ril 4.razina '!K39</f>
        <v>0</v>
      </c>
      <c r="N19" s="1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199"/>
    </row>
    <row r="20" spans="1:30" ht="24.75" customHeight="1">
      <c r="A20" s="112">
        <v>329</v>
      </c>
      <c r="B20" s="23" t="s">
        <v>2</v>
      </c>
      <c r="C20" s="280">
        <v>4061.31</v>
      </c>
      <c r="D20" s="280">
        <v>-966.16</v>
      </c>
      <c r="E20" s="190">
        <f>SUM(F20:M20)</f>
        <v>3095.15</v>
      </c>
      <c r="F20" s="190">
        <f>'JLP(R)FP-Ril 4.razina '!D41</f>
        <v>1821.69</v>
      </c>
      <c r="G20" s="190">
        <f>'JLP(R)FP-Ril 4.razina '!E41</f>
        <v>0</v>
      </c>
      <c r="H20" s="190">
        <f>'JLP(R)FP-Ril 4.razina '!F41</f>
        <v>1101.6000000000001</v>
      </c>
      <c r="I20" s="191">
        <f>'JLP(R)FP-Ril 4.razina '!G41</f>
        <v>0</v>
      </c>
      <c r="J20" s="190">
        <f>'JLP(R)FP-Ril 4.razina '!H41</f>
        <v>171.86</v>
      </c>
      <c r="K20" s="190">
        <f>'JLP(R)FP-Ril 4.razina '!I41</f>
        <v>0</v>
      </c>
      <c r="L20" s="190">
        <f>'JLP(R)FP-Ril 4.razina '!J41</f>
        <v>0</v>
      </c>
      <c r="M20" s="190">
        <f>'JLP(R)FP-Ril 4.razina '!K41</f>
        <v>0</v>
      </c>
      <c r="N20" s="1">
        <v>0</v>
      </c>
      <c r="Q20" s="199"/>
      <c r="R20" s="199"/>
      <c r="S20" s="199"/>
      <c r="T20" s="199"/>
      <c r="U20" s="199"/>
      <c r="V20" s="199"/>
      <c r="W20" s="199"/>
      <c r="X20" s="199"/>
      <c r="Y20" s="199"/>
      <c r="Z20" s="199"/>
      <c r="AA20" s="199"/>
      <c r="AB20" s="199"/>
      <c r="AC20" s="199"/>
      <c r="AD20" s="199"/>
    </row>
    <row r="21" spans="1:30" ht="14.25" customHeight="1" thickBot="1">
      <c r="A21" s="114">
        <v>34</v>
      </c>
      <c r="B21" s="18" t="s">
        <v>5</v>
      </c>
      <c r="C21" s="184">
        <f>C22</f>
        <v>1254.23</v>
      </c>
      <c r="D21" s="211">
        <f>D22</f>
        <v>-75.03</v>
      </c>
      <c r="E21" s="40">
        <f>SUM(F21:M21)</f>
        <v>1178.2</v>
      </c>
      <c r="F21" s="40">
        <f t="shared" ref="F21:M21" si="4">F22</f>
        <v>795.34</v>
      </c>
      <c r="G21" s="40">
        <f t="shared" si="4"/>
        <v>26.55</v>
      </c>
      <c r="H21" s="40">
        <f t="shared" si="4"/>
        <v>199.07999999999998</v>
      </c>
      <c r="I21" s="40">
        <f t="shared" si="4"/>
        <v>0</v>
      </c>
      <c r="J21" s="40">
        <f t="shared" si="4"/>
        <v>157.22999999999999</v>
      </c>
      <c r="K21" s="40">
        <f t="shared" si="4"/>
        <v>0</v>
      </c>
      <c r="L21" s="40">
        <f t="shared" si="4"/>
        <v>0</v>
      </c>
      <c r="M21" s="40">
        <f t="shared" si="4"/>
        <v>0</v>
      </c>
      <c r="N21" s="1">
        <v>0</v>
      </c>
      <c r="Q21" s="199"/>
      <c r="R21" s="199"/>
      <c r="S21" s="199"/>
      <c r="T21" s="199"/>
      <c r="U21" s="199"/>
      <c r="V21" s="199"/>
      <c r="W21" s="199"/>
      <c r="X21" s="199"/>
      <c r="Y21" s="199"/>
      <c r="Z21" s="199"/>
      <c r="AA21" s="199"/>
      <c r="AB21" s="199"/>
      <c r="AC21" s="199"/>
      <c r="AD21" s="199"/>
    </row>
    <row r="22" spans="1:30" ht="13.5" customHeight="1" thickBot="1">
      <c r="A22" s="115">
        <v>343</v>
      </c>
      <c r="B22" s="88" t="s">
        <v>6</v>
      </c>
      <c r="C22" s="281">
        <v>1254.23</v>
      </c>
      <c r="D22" s="280">
        <v>-75.03</v>
      </c>
      <c r="E22" s="192">
        <f>SUM(F22:M22)</f>
        <v>1178.2</v>
      </c>
      <c r="F22" s="192">
        <f>'JLP(R)FP-Ril 4.razina '!D48</f>
        <v>795.34</v>
      </c>
      <c r="G22" s="192">
        <f>'JLP(R)FP-Ril 4.razina '!E48</f>
        <v>26.55</v>
      </c>
      <c r="H22" s="192">
        <f>'JLP(R)FP-Ril 4.razina '!F48</f>
        <v>199.07999999999998</v>
      </c>
      <c r="I22" s="192">
        <f>'JLP(R)FP-Ril 4.razina '!G48</f>
        <v>0</v>
      </c>
      <c r="J22" s="192">
        <f>'JLP(R)FP-Ril 4.razina '!H48</f>
        <v>157.22999999999999</v>
      </c>
      <c r="K22" s="192">
        <f>'JLP(R)FP-Ril 4.razina '!I48</f>
        <v>0</v>
      </c>
      <c r="L22" s="192">
        <f>'JLP(R)FP-Ril 4.razina '!J48</f>
        <v>0</v>
      </c>
      <c r="M22" s="192">
        <f>'JLP(R)FP-Ril 4.razina '!K48</f>
        <v>0</v>
      </c>
      <c r="N22" s="107">
        <f>SUM(N26:N27)</f>
        <v>0</v>
      </c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</row>
    <row r="23" spans="1:30" ht="13.5" customHeight="1" thickBot="1">
      <c r="A23" s="362" t="s">
        <v>76</v>
      </c>
      <c r="B23" s="363"/>
      <c r="C23" s="182"/>
      <c r="D23" s="212"/>
      <c r="E23" s="194"/>
      <c r="F23" s="194"/>
      <c r="G23" s="194"/>
      <c r="H23" s="194"/>
      <c r="I23" s="194"/>
      <c r="J23" s="194"/>
      <c r="K23" s="194"/>
      <c r="L23" s="194"/>
      <c r="M23" s="194"/>
      <c r="N23" s="108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</row>
    <row r="24" spans="1:30" ht="48" customHeight="1" thickBot="1">
      <c r="A24" s="115"/>
      <c r="B24" s="120" t="s">
        <v>170</v>
      </c>
      <c r="C24" s="120"/>
      <c r="D24" s="120"/>
      <c r="E24" s="192"/>
      <c r="F24" s="192"/>
      <c r="G24" s="192"/>
      <c r="H24" s="192"/>
      <c r="I24" s="192"/>
      <c r="J24" s="192"/>
      <c r="K24" s="192"/>
      <c r="L24" s="192"/>
      <c r="M24" s="192"/>
      <c r="N24" s="98"/>
      <c r="Q24" s="199"/>
      <c r="R24" s="199"/>
      <c r="S24" s="199"/>
      <c r="T24" s="199"/>
      <c r="U24" s="199"/>
      <c r="V24" s="199"/>
      <c r="W24" s="199"/>
      <c r="X24" s="199"/>
      <c r="Y24" s="199"/>
      <c r="Z24" s="199"/>
      <c r="AA24" s="199"/>
      <c r="AB24" s="199"/>
      <c r="AC24" s="199"/>
      <c r="AD24" s="199"/>
    </row>
    <row r="25" spans="1:30" ht="13.5" customHeight="1" thickBot="1">
      <c r="A25" s="102">
        <v>4</v>
      </c>
      <c r="B25" s="103"/>
      <c r="C25" s="183">
        <f>C26</f>
        <v>85122.47</v>
      </c>
      <c r="D25" s="183">
        <f>D26</f>
        <v>-1990.84</v>
      </c>
      <c r="E25" s="195">
        <f>E26</f>
        <v>83131.63</v>
      </c>
      <c r="F25" s="195">
        <f t="shared" ref="F25:M25" si="5">F26</f>
        <v>19908.420000000002</v>
      </c>
      <c r="G25" s="195">
        <f t="shared" si="5"/>
        <v>0</v>
      </c>
      <c r="H25" s="195">
        <f t="shared" si="5"/>
        <v>2984.97</v>
      </c>
      <c r="I25" s="195">
        <f t="shared" si="5"/>
        <v>16094.630000000001</v>
      </c>
      <c r="J25" s="195">
        <f t="shared" si="5"/>
        <v>40161.93</v>
      </c>
      <c r="K25" s="195">
        <f t="shared" si="5"/>
        <v>3981.68</v>
      </c>
      <c r="L25" s="195">
        <f t="shared" si="5"/>
        <v>0</v>
      </c>
      <c r="M25" s="195">
        <f t="shared" si="5"/>
        <v>0</v>
      </c>
      <c r="N25" s="98"/>
      <c r="Q25" s="199"/>
      <c r="R25" s="199"/>
      <c r="S25" s="199"/>
      <c r="T25" s="199"/>
      <c r="U25" s="199"/>
      <c r="V25" s="199"/>
      <c r="W25" s="199"/>
      <c r="X25" s="199"/>
      <c r="Y25" s="199"/>
      <c r="Z25" s="199"/>
      <c r="AA25" s="199"/>
      <c r="AB25" s="199"/>
      <c r="AC25" s="199"/>
      <c r="AD25" s="199"/>
    </row>
    <row r="26" spans="1:30" ht="38.25" customHeight="1" thickBot="1">
      <c r="A26" s="110">
        <v>42</v>
      </c>
      <c r="B26" s="99" t="s">
        <v>20</v>
      </c>
      <c r="C26" s="213">
        <f>SUM(C27:C28)</f>
        <v>85122.47</v>
      </c>
      <c r="D26" s="213">
        <f>SUM(D27:D28)</f>
        <v>-1990.84</v>
      </c>
      <c r="E26" s="187">
        <f>SUM(F26:M26)</f>
        <v>83131.63</v>
      </c>
      <c r="F26" s="187">
        <f t="shared" ref="F26:M26" si="6">SUM(F27:F28)</f>
        <v>19908.420000000002</v>
      </c>
      <c r="G26" s="187">
        <f t="shared" si="6"/>
        <v>0</v>
      </c>
      <c r="H26" s="187">
        <f t="shared" si="6"/>
        <v>2984.97</v>
      </c>
      <c r="I26" s="187">
        <f t="shared" si="6"/>
        <v>16094.630000000001</v>
      </c>
      <c r="J26" s="187">
        <f t="shared" si="6"/>
        <v>40161.93</v>
      </c>
      <c r="K26" s="187">
        <f t="shared" si="6"/>
        <v>3981.68</v>
      </c>
      <c r="L26" s="187">
        <f t="shared" si="6"/>
        <v>0</v>
      </c>
      <c r="M26" s="187">
        <f t="shared" si="6"/>
        <v>0</v>
      </c>
      <c r="N26" s="1"/>
      <c r="Q26" s="199"/>
      <c r="R26" s="199"/>
      <c r="S26" s="199"/>
      <c r="T26" s="199"/>
      <c r="U26" s="199"/>
      <c r="V26" s="199"/>
      <c r="W26" s="199"/>
      <c r="X26" s="199"/>
      <c r="Y26" s="199"/>
      <c r="Z26" s="199"/>
      <c r="AA26" s="199"/>
      <c r="AB26" s="199"/>
      <c r="AC26" s="199"/>
      <c r="AD26" s="199"/>
    </row>
    <row r="27" spans="1:30" ht="14.25" customHeight="1">
      <c r="A27" s="116">
        <v>422</v>
      </c>
      <c r="B27" s="39" t="s">
        <v>21</v>
      </c>
      <c r="C27" s="280">
        <v>51611.25</v>
      </c>
      <c r="D27" s="280">
        <v>0</v>
      </c>
      <c r="E27" s="188">
        <f>SUM(F27:M27)</f>
        <v>51611.25</v>
      </c>
      <c r="F27" s="193">
        <f>'JLP(R)FP-Ril 4.razina '!D53</f>
        <v>13272.28</v>
      </c>
      <c r="G27" s="193">
        <f>'JLP(R)FP-Ril 4.razina '!E53</f>
        <v>0</v>
      </c>
      <c r="H27" s="193">
        <f>'JLP(R)FP-Ril 4.razina '!F53</f>
        <v>1990.84</v>
      </c>
      <c r="I27" s="193">
        <f>'JLP(R)FP-Ril 4.razina '!G53</f>
        <v>13440.17</v>
      </c>
      <c r="J27" s="193">
        <f>'JLP(R)FP-Ril 4.razina '!H53</f>
        <v>22907.96</v>
      </c>
      <c r="K27" s="193">
        <f>'JLP(R)FP-Ril 4.razina '!I53</f>
        <v>0</v>
      </c>
      <c r="L27" s="193">
        <f>'JLP(R)FP-Ril 4.razina '!J53</f>
        <v>0</v>
      </c>
      <c r="M27" s="193">
        <f>'JLP(R)FP-Ril 4.razina '!K53</f>
        <v>0</v>
      </c>
      <c r="N27" s="1"/>
      <c r="Q27" s="199"/>
      <c r="R27" s="199"/>
      <c r="S27" s="199"/>
      <c r="T27" s="199"/>
      <c r="U27" s="199"/>
      <c r="V27" s="199"/>
      <c r="W27" s="199"/>
      <c r="X27" s="199"/>
      <c r="Y27" s="199"/>
      <c r="Z27" s="199"/>
      <c r="AA27" s="199"/>
      <c r="AB27" s="199"/>
      <c r="AC27" s="199"/>
      <c r="AD27" s="199"/>
    </row>
    <row r="28" spans="1:30" ht="14.25" customHeight="1">
      <c r="A28" s="112">
        <v>424</v>
      </c>
      <c r="B28" s="24" t="s">
        <v>22</v>
      </c>
      <c r="C28" s="280">
        <v>33511.22</v>
      </c>
      <c r="D28" s="280">
        <v>-1990.84</v>
      </c>
      <c r="E28" s="188">
        <f>SUM(F28:M28)</f>
        <v>31520.38</v>
      </c>
      <c r="F28" s="190">
        <f>'JLP(R)FP-Ril 4.razina '!D58</f>
        <v>6636.14</v>
      </c>
      <c r="G28" s="190">
        <f>'JLP(R)FP-Ril 4.razina '!E58</f>
        <v>0</v>
      </c>
      <c r="H28" s="190">
        <f>'JLP(R)FP-Ril 4.razina '!F58</f>
        <v>994.13</v>
      </c>
      <c r="I28" s="190">
        <f>'JLP(R)FP-Ril 4.razina '!G58</f>
        <v>2654.46</v>
      </c>
      <c r="J28" s="190">
        <f>'JLP(R)FP-Ril 4.razina '!H58</f>
        <v>17253.97</v>
      </c>
      <c r="K28" s="190">
        <f>'JLP(R)FP-Ril 4.razina '!I58</f>
        <v>3981.68</v>
      </c>
      <c r="L28" s="190">
        <f>'JLP(R)FP-Ril 4.razina '!J58</f>
        <v>0</v>
      </c>
      <c r="M28" s="190">
        <f>'JLP(R)FP-Ril 4.razina '!K58</f>
        <v>0</v>
      </c>
      <c r="N28" s="1">
        <v>0</v>
      </c>
      <c r="Q28" s="199"/>
      <c r="R28" s="199"/>
      <c r="S28" s="199"/>
      <c r="T28" s="199"/>
      <c r="U28" s="199"/>
      <c r="V28" s="199"/>
      <c r="W28" s="199"/>
      <c r="X28" s="199"/>
      <c r="Y28" s="199"/>
      <c r="Z28" s="199"/>
      <c r="AA28" s="199"/>
      <c r="AB28" s="199"/>
      <c r="AC28" s="199"/>
      <c r="AD28" s="199"/>
    </row>
    <row r="29" spans="1:30" ht="14.25" customHeight="1" thickBot="1">
      <c r="A29" s="117"/>
      <c r="B29" s="118" t="s">
        <v>24</v>
      </c>
      <c r="C29" s="186">
        <f>C25+C10</f>
        <v>257817.74000000002</v>
      </c>
      <c r="D29" s="186">
        <f>D25+D10</f>
        <v>1610.84</v>
      </c>
      <c r="E29" s="196">
        <f>E26+E21+E15+E11</f>
        <v>259428.58</v>
      </c>
      <c r="F29" s="196">
        <f>F26+F21+F15+F11</f>
        <v>163493.71</v>
      </c>
      <c r="G29" s="196">
        <f>G26+G21+G15+G11</f>
        <v>26.55</v>
      </c>
      <c r="H29" s="196">
        <f>H26+H21+H15+H11</f>
        <v>7128.83</v>
      </c>
      <c r="I29" s="197">
        <f>I26+I21+I15+I11</f>
        <v>18294.63</v>
      </c>
      <c r="J29" s="196">
        <f>J11+J15+J21+J26</f>
        <v>66503.179999999993</v>
      </c>
      <c r="K29" s="196">
        <f>K11+K15+K21+K26</f>
        <v>3981.68</v>
      </c>
      <c r="L29" s="196">
        <f>L11+L15+L21+L26</f>
        <v>0</v>
      </c>
      <c r="M29" s="196">
        <f>M11+M15+M21+M26</f>
        <v>0</v>
      </c>
      <c r="N29" s="119">
        <v>0</v>
      </c>
      <c r="Q29" s="199"/>
      <c r="R29" s="199"/>
      <c r="S29" s="199"/>
      <c r="T29" s="199"/>
      <c r="U29" s="199"/>
      <c r="V29" s="199"/>
      <c r="W29" s="199"/>
      <c r="X29" s="199"/>
      <c r="Y29" s="199"/>
      <c r="Z29" s="199"/>
      <c r="AA29" s="199"/>
      <c r="AB29" s="199"/>
      <c r="AC29" s="199"/>
      <c r="AD29" s="199"/>
    </row>
    <row r="30" spans="1:30" ht="14.25" customHeight="1">
      <c r="A30" s="62"/>
      <c r="B30" s="63"/>
      <c r="C30" s="63"/>
      <c r="D30" s="63"/>
      <c r="E30" s="64"/>
      <c r="F30" s="65"/>
      <c r="G30" s="65"/>
      <c r="H30" s="65"/>
      <c r="I30" s="65"/>
      <c r="J30" s="65"/>
      <c r="K30" s="65"/>
      <c r="L30" s="65"/>
      <c r="M30" s="65"/>
    </row>
    <row r="31" spans="1:30">
      <c r="A31" s="26"/>
      <c r="B31" s="27"/>
      <c r="C31" s="27"/>
      <c r="D31" s="27"/>
      <c r="E31" s="28"/>
      <c r="F31" s="30"/>
      <c r="G31" s="30"/>
      <c r="H31" s="28"/>
      <c r="I31" s="28"/>
      <c r="J31" s="29"/>
      <c r="K31" s="29"/>
      <c r="L31" s="364" t="s">
        <v>151</v>
      </c>
      <c r="M31" s="365"/>
    </row>
    <row r="32" spans="1:30">
      <c r="A32" s="272"/>
      <c r="B32" s="31"/>
      <c r="C32" s="31"/>
      <c r="D32" s="31"/>
      <c r="E32" s="32"/>
      <c r="F32" s="32"/>
      <c r="G32" s="32"/>
      <c r="H32" s="32"/>
      <c r="I32" s="32"/>
      <c r="J32" s="32"/>
      <c r="K32" s="32"/>
      <c r="L32" s="367"/>
      <c r="M32" s="367"/>
    </row>
    <row r="33" spans="1:20">
      <c r="A33" s="273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55"/>
      <c r="M33" s="355"/>
    </row>
    <row r="34" spans="1:20">
      <c r="A34" s="2"/>
      <c r="B34" s="3"/>
      <c r="C34" s="3"/>
      <c r="D34" s="3"/>
      <c r="E34" s="5"/>
      <c r="F34" s="4"/>
      <c r="G34" s="4"/>
      <c r="H34" s="5"/>
      <c r="I34" s="5"/>
      <c r="J34" s="5"/>
      <c r="K34" s="5"/>
      <c r="L34" s="357" t="s">
        <v>152</v>
      </c>
      <c r="M34" s="357"/>
      <c r="S34" s="356"/>
      <c r="T34" s="356"/>
    </row>
  </sheetData>
  <mergeCells count="11">
    <mergeCell ref="L33:M33"/>
    <mergeCell ref="S34:T34"/>
    <mergeCell ref="L34:M34"/>
    <mergeCell ref="A1:E1"/>
    <mergeCell ref="A2:M2"/>
    <mergeCell ref="F1:G1"/>
    <mergeCell ref="A8:B8"/>
    <mergeCell ref="A23:B23"/>
    <mergeCell ref="L31:M31"/>
    <mergeCell ref="Q6:AD6"/>
    <mergeCell ref="L32:M32"/>
  </mergeCells>
  <phoneticPr fontId="6" type="noConversion"/>
  <pageMargins left="0.7" right="0.7" top="0.75" bottom="0.75" header="0.3" footer="0.3"/>
  <pageSetup paperSize="9" fitToHeight="2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23"/>
  <sheetViews>
    <sheetView workbookViewId="0">
      <selection activeCell="A3" sqref="A3"/>
    </sheetView>
  </sheetViews>
  <sheetFormatPr defaultRowHeight="15.75"/>
  <cols>
    <col min="1" max="1" width="18.42578125" style="11" customWidth="1"/>
    <col min="2" max="4" width="22.28515625" style="12" customWidth="1"/>
    <col min="5" max="5" width="12.28515625" style="6" customWidth="1"/>
    <col min="6" max="6" width="11.140625" style="6" customWidth="1"/>
    <col min="7" max="7" width="8" style="6" customWidth="1"/>
    <col min="8" max="8" width="9.85546875" style="6" customWidth="1"/>
    <col min="9" max="9" width="10.7109375" style="6" customWidth="1"/>
    <col min="10" max="10" width="9.140625" style="6" customWidth="1"/>
    <col min="11" max="11" width="10.140625" style="6" customWidth="1"/>
    <col min="12" max="12" width="11" style="6" customWidth="1"/>
    <col min="13" max="13" width="9.42578125" style="6" customWidth="1"/>
    <col min="14" max="14" width="16.7109375" style="6" hidden="1" customWidth="1"/>
    <col min="15" max="15" width="10.42578125" style="6" customWidth="1"/>
    <col min="16" max="16" width="9.140625" style="6"/>
    <col min="17" max="20" width="14.85546875" style="6" bestFit="1" customWidth="1"/>
    <col min="21" max="21" width="13.7109375" style="6" bestFit="1" customWidth="1"/>
    <col min="22" max="22" width="9.5703125" style="6" bestFit="1" customWidth="1"/>
    <col min="23" max="24" width="13.7109375" style="6" bestFit="1" customWidth="1"/>
    <col min="25" max="26" width="12.42578125" style="6" bestFit="1" customWidth="1"/>
    <col min="27" max="28" width="9.28515625" style="6" bestFit="1" customWidth="1"/>
    <col min="29" max="30" width="14.85546875" style="6" bestFit="1" customWidth="1"/>
    <col min="31" max="16384" width="9.140625" style="6"/>
  </cols>
  <sheetData>
    <row r="1" spans="1:30" ht="15.75" customHeight="1" thickBot="1">
      <c r="A1" s="348"/>
      <c r="B1" s="348"/>
      <c r="C1" s="348"/>
      <c r="D1" s="348"/>
      <c r="E1" s="348"/>
      <c r="F1" s="352" t="s">
        <v>11</v>
      </c>
      <c r="G1" s="354"/>
      <c r="N1" s="7"/>
      <c r="O1" s="7"/>
    </row>
    <row r="2" spans="1:30" ht="20.25" customHeight="1">
      <c r="A2" s="358" t="s">
        <v>189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7"/>
      <c r="O2" s="7"/>
    </row>
    <row r="3" spans="1:30" ht="18" customHeight="1">
      <c r="A3" s="14" t="s">
        <v>12</v>
      </c>
      <c r="B3" s="5"/>
      <c r="C3" s="5"/>
      <c r="D3" s="5"/>
      <c r="E3" s="5"/>
      <c r="F3" s="13"/>
      <c r="G3" s="13"/>
      <c r="H3" s="13"/>
      <c r="I3" s="13"/>
      <c r="J3" s="13"/>
      <c r="K3" s="13"/>
      <c r="L3" s="13"/>
      <c r="M3" s="13"/>
    </row>
    <row r="4" spans="1:30" ht="22.5" customHeight="1">
      <c r="A4" s="15" t="s">
        <v>139</v>
      </c>
      <c r="B4" s="16"/>
      <c r="C4" s="16"/>
      <c r="D4" s="16"/>
      <c r="E4" s="16"/>
      <c r="F4" s="13"/>
      <c r="G4" s="13"/>
      <c r="H4" s="13"/>
      <c r="I4" s="13"/>
      <c r="J4" s="13"/>
      <c r="K4" s="13"/>
      <c r="L4" s="13"/>
      <c r="M4" s="13"/>
    </row>
    <row r="5" spans="1:30" ht="16.5" customHeight="1">
      <c r="A5" s="17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30" s="8" customFormat="1" ht="21.75" customHeight="1" thickBot="1">
      <c r="A6" s="34" t="s">
        <v>14</v>
      </c>
      <c r="B6" s="29"/>
      <c r="C6" s="32" t="s">
        <v>167</v>
      </c>
      <c r="D6" s="268"/>
      <c r="E6" s="35"/>
      <c r="F6" s="35"/>
      <c r="G6" s="35"/>
      <c r="H6" s="35"/>
      <c r="I6" s="35"/>
      <c r="J6" s="32"/>
      <c r="K6" s="32"/>
      <c r="L6" s="36"/>
      <c r="M6" s="296" t="s">
        <v>142</v>
      </c>
      <c r="N6" s="9" t="s">
        <v>16</v>
      </c>
      <c r="Q6" s="366"/>
      <c r="R6" s="366"/>
      <c r="S6" s="366"/>
      <c r="T6" s="366"/>
      <c r="U6" s="366"/>
      <c r="V6" s="366"/>
      <c r="W6" s="366"/>
      <c r="X6" s="366"/>
      <c r="Y6" s="366"/>
      <c r="Z6" s="366"/>
      <c r="AA6" s="366"/>
      <c r="AB6" s="366"/>
      <c r="AC6" s="366"/>
      <c r="AD6" s="366"/>
    </row>
    <row r="7" spans="1:30" ht="90" customHeight="1" thickBot="1">
      <c r="A7" s="172" t="s">
        <v>15</v>
      </c>
      <c r="B7" s="173" t="s">
        <v>0</v>
      </c>
      <c r="C7" s="290" t="s">
        <v>128</v>
      </c>
      <c r="D7" s="290" t="s">
        <v>182</v>
      </c>
      <c r="E7" s="171" t="s">
        <v>183</v>
      </c>
      <c r="F7" s="171" t="s">
        <v>174</v>
      </c>
      <c r="G7" s="171" t="s">
        <v>138</v>
      </c>
      <c r="H7" s="171" t="s">
        <v>125</v>
      </c>
      <c r="I7" s="170" t="s">
        <v>123</v>
      </c>
      <c r="J7" s="171" t="s">
        <v>171</v>
      </c>
      <c r="K7" s="171" t="s">
        <v>126</v>
      </c>
      <c r="L7" s="171" t="s">
        <v>9</v>
      </c>
      <c r="M7" s="171" t="s">
        <v>23</v>
      </c>
      <c r="N7" s="10">
        <f>SUM(N11:N11)</f>
        <v>0</v>
      </c>
      <c r="Q7" s="261"/>
      <c r="R7" s="261"/>
      <c r="S7" s="262"/>
      <c r="T7" s="262"/>
      <c r="U7" s="262"/>
      <c r="V7" s="262"/>
      <c r="W7" s="262"/>
      <c r="X7" s="262"/>
      <c r="Y7" s="262"/>
      <c r="Z7" s="262"/>
      <c r="AA7" s="262"/>
      <c r="AB7" s="262"/>
      <c r="AC7" s="263"/>
      <c r="AD7" s="263"/>
    </row>
    <row r="8" spans="1:30" ht="21.75" customHeight="1" thickBot="1">
      <c r="A8" s="360" t="s">
        <v>76</v>
      </c>
      <c r="B8" s="361"/>
      <c r="C8" s="266"/>
      <c r="D8" s="266"/>
      <c r="E8" s="106"/>
      <c r="F8" s="106"/>
      <c r="G8" s="106"/>
      <c r="H8" s="106"/>
      <c r="I8" s="106"/>
      <c r="J8" s="106"/>
      <c r="K8" s="106"/>
      <c r="L8" s="106"/>
      <c r="M8" s="106"/>
      <c r="N8" s="10"/>
      <c r="P8" s="1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</row>
    <row r="9" spans="1:30" ht="53.25" customHeight="1" thickBot="1">
      <c r="A9" s="104"/>
      <c r="B9" s="105" t="s">
        <v>169</v>
      </c>
      <c r="C9" s="105"/>
      <c r="D9" s="105"/>
      <c r="E9" s="106"/>
      <c r="F9" s="106"/>
      <c r="G9" s="106"/>
      <c r="H9" s="106"/>
      <c r="I9" s="106"/>
      <c r="J9" s="106"/>
      <c r="K9" s="106"/>
      <c r="L9" s="106"/>
      <c r="M9" s="106"/>
      <c r="N9" s="109"/>
    </row>
    <row r="10" spans="1:30" ht="21" customHeight="1" thickBot="1">
      <c r="A10" s="101">
        <v>3</v>
      </c>
      <c r="B10" s="100"/>
      <c r="C10" s="185">
        <f t="shared" ref="C10:M10" si="0">C11+C12+C13</f>
        <v>172695.27000000002</v>
      </c>
      <c r="D10" s="185">
        <f t="shared" si="0"/>
        <v>3601.68</v>
      </c>
      <c r="E10" s="185">
        <f t="shared" si="0"/>
        <v>176296.95</v>
      </c>
      <c r="F10" s="185">
        <f t="shared" si="0"/>
        <v>143585.29</v>
      </c>
      <c r="G10" s="185">
        <f t="shared" si="0"/>
        <v>26.55</v>
      </c>
      <c r="H10" s="185">
        <f t="shared" si="0"/>
        <v>4143.8600000000006</v>
      </c>
      <c r="I10" s="185">
        <f t="shared" si="0"/>
        <v>2200</v>
      </c>
      <c r="J10" s="185">
        <f t="shared" si="0"/>
        <v>26341.25</v>
      </c>
      <c r="K10" s="185">
        <f t="shared" si="0"/>
        <v>0</v>
      </c>
      <c r="L10" s="185">
        <f t="shared" si="0"/>
        <v>0</v>
      </c>
      <c r="M10" s="185">
        <f t="shared" si="0"/>
        <v>0</v>
      </c>
      <c r="N10" s="98"/>
      <c r="Q10" s="199"/>
      <c r="R10" s="199"/>
      <c r="S10" s="199"/>
      <c r="T10" s="199"/>
      <c r="U10" s="199"/>
      <c r="V10" s="199"/>
      <c r="W10" s="199"/>
      <c r="X10" s="199"/>
      <c r="Y10" s="199"/>
      <c r="Z10" s="199"/>
      <c r="AA10" s="199"/>
      <c r="AB10" s="199"/>
      <c r="AC10" s="199"/>
      <c r="AD10" s="199"/>
    </row>
    <row r="11" spans="1:30" ht="14.25" customHeight="1" thickBot="1">
      <c r="A11" s="110">
        <v>31</v>
      </c>
      <c r="B11" s="97" t="s">
        <v>7</v>
      </c>
      <c r="C11" s="210">
        <f>'JLP(R)FP-Ril 3. razina'!C11</f>
        <v>136019.25</v>
      </c>
      <c r="D11" s="210">
        <f>'JLP(R)FP-Ril 3. razina'!D11</f>
        <v>6195.75</v>
      </c>
      <c r="E11" s="187">
        <f>'JLP(R)FP-Ril 3. razina'!E11</f>
        <v>142215</v>
      </c>
      <c r="F11" s="187">
        <f>'JLP(R)FP-Ril 3. razina'!F11</f>
        <v>121465</v>
      </c>
      <c r="G11" s="187">
        <f>'JLP(R)FP-Ril 3. razina'!G11</f>
        <v>0</v>
      </c>
      <c r="H11" s="187">
        <f>'JLP(R)FP-Ril 3. razina'!H11</f>
        <v>0</v>
      </c>
      <c r="I11" s="187">
        <f>'JLP(R)FP-Ril 3. razina'!I11</f>
        <v>0</v>
      </c>
      <c r="J11" s="187">
        <f>'JLP(R)FP-Ril 3. razina'!J11</f>
        <v>20750</v>
      </c>
      <c r="K11" s="187">
        <f>'JLP(R)FP-Ril 3. razina'!K11</f>
        <v>0</v>
      </c>
      <c r="L11" s="187">
        <f>'JLP(R)FP-Ril 3. razina'!L11</f>
        <v>0</v>
      </c>
      <c r="M11" s="187">
        <f>'JLP(R)FP-Ril 3. razina'!M11</f>
        <v>0</v>
      </c>
      <c r="N11" s="1">
        <v>0</v>
      </c>
      <c r="Q11" s="199"/>
      <c r="R11" s="199"/>
      <c r="S11" s="199"/>
      <c r="T11" s="199"/>
      <c r="U11" s="199"/>
      <c r="V11" s="199"/>
      <c r="W11" s="199"/>
      <c r="X11" s="199"/>
      <c r="Y11" s="199"/>
      <c r="Z11" s="199"/>
      <c r="AA11" s="199"/>
      <c r="AB11" s="199"/>
      <c r="AC11" s="199"/>
      <c r="AD11" s="199"/>
    </row>
    <row r="12" spans="1:30" ht="14.25" customHeight="1" thickBot="1">
      <c r="A12" s="114">
        <v>32</v>
      </c>
      <c r="B12" s="18" t="s">
        <v>18</v>
      </c>
      <c r="C12" s="211">
        <f>'JLP(R)FP-Ril 3. razina'!C15</f>
        <v>35421.79</v>
      </c>
      <c r="D12" s="211">
        <f>'JLP(R)FP-Ril 3. razina'!D15</f>
        <v>-2519.04</v>
      </c>
      <c r="E12" s="40">
        <f>'JLP(R)FP-Ril 3. razina'!E15</f>
        <v>32903.749999999993</v>
      </c>
      <c r="F12" s="40">
        <f>'JLP(R)FP-Ril 3. razina'!F15</f>
        <v>21324.949999999997</v>
      </c>
      <c r="G12" s="40">
        <f>'JLP(R)FP-Ril 3. razina'!G15</f>
        <v>0</v>
      </c>
      <c r="H12" s="40">
        <f>'JLP(R)FP-Ril 3. razina'!H15</f>
        <v>3944.7800000000007</v>
      </c>
      <c r="I12" s="40">
        <f>'JLP(R)FP-Ril 3. razina'!I15</f>
        <v>2200</v>
      </c>
      <c r="J12" s="40">
        <f>'JLP(R)FP-Ril 3. razina'!J15</f>
        <v>5434.0199999999995</v>
      </c>
      <c r="K12" s="40">
        <f>'JLP(R)FP-Ril 3. razina'!K15</f>
        <v>0</v>
      </c>
      <c r="L12" s="40">
        <f>'JLP(R)FP-Ril 3. razina'!L15</f>
        <v>0</v>
      </c>
      <c r="M12" s="40">
        <f>'JLP(R)FP-Ril 3. razina'!M15</f>
        <v>0</v>
      </c>
      <c r="N12" s="98">
        <f>SUM(N13:N18)</f>
        <v>0</v>
      </c>
      <c r="Q12" s="199"/>
      <c r="R12" s="199"/>
      <c r="S12" s="199"/>
      <c r="T12" s="199"/>
      <c r="U12" s="199"/>
      <c r="V12" s="199"/>
      <c r="W12" s="199"/>
      <c r="X12" s="199"/>
      <c r="Y12" s="199"/>
      <c r="Z12" s="199"/>
      <c r="AA12" s="199"/>
      <c r="AB12" s="199"/>
      <c r="AC12" s="199"/>
      <c r="AD12" s="199"/>
    </row>
    <row r="13" spans="1:30" ht="14.25" customHeight="1" thickBot="1">
      <c r="A13" s="114">
        <v>34</v>
      </c>
      <c r="B13" s="18" t="s">
        <v>5</v>
      </c>
      <c r="C13" s="184">
        <f>'JLP(R)FP-Ril 3. razina'!C21</f>
        <v>1254.23</v>
      </c>
      <c r="D13" s="211">
        <f>'JLP(R)FP-Ril 3. razina'!D21</f>
        <v>-75.03</v>
      </c>
      <c r="E13" s="40">
        <f>'JLP(R)FP-Ril 3. razina'!E21</f>
        <v>1178.2</v>
      </c>
      <c r="F13" s="40">
        <f>'JLP(R)FP-Ril 3. razina'!F21</f>
        <v>795.34</v>
      </c>
      <c r="G13" s="40">
        <f>'JLP(R)FP-Ril 3. razina'!G21</f>
        <v>26.55</v>
      </c>
      <c r="H13" s="40">
        <f>'JLP(R)FP-Ril 3. razina'!H21</f>
        <v>199.07999999999998</v>
      </c>
      <c r="I13" s="40">
        <f>'JLP(R)FP-Ril 3. razina'!I21</f>
        <v>0</v>
      </c>
      <c r="J13" s="40">
        <f>'JLP(R)FP-Ril 3. razina'!J21</f>
        <v>157.22999999999999</v>
      </c>
      <c r="K13" s="40">
        <f>'JLP(R)FP-Ril 3. razina'!K21</f>
        <v>0</v>
      </c>
      <c r="L13" s="40">
        <f>'JLP(R)FP-Ril 3. razina'!L21</f>
        <v>0</v>
      </c>
      <c r="M13" s="40">
        <f>'JLP(R)FP-Ril 3. razina'!M21</f>
        <v>0</v>
      </c>
      <c r="N13" s="1">
        <v>0</v>
      </c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</row>
    <row r="14" spans="1:30" ht="13.5" customHeight="1" thickBot="1">
      <c r="A14" s="362" t="s">
        <v>76</v>
      </c>
      <c r="B14" s="363"/>
      <c r="C14" s="182"/>
      <c r="D14" s="289"/>
      <c r="E14" s="194"/>
      <c r="F14" s="194"/>
      <c r="G14" s="194"/>
      <c r="H14" s="194"/>
      <c r="I14" s="194"/>
      <c r="J14" s="194"/>
      <c r="K14" s="194"/>
      <c r="L14" s="194"/>
      <c r="M14" s="194"/>
      <c r="N14" s="108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</row>
    <row r="15" spans="1:30" ht="48" customHeight="1" thickBot="1">
      <c r="A15" s="115"/>
      <c r="B15" s="120" t="s">
        <v>175</v>
      </c>
      <c r="C15" s="120"/>
      <c r="D15" s="120"/>
      <c r="E15" s="192"/>
      <c r="F15" s="192"/>
      <c r="G15" s="192"/>
      <c r="H15" s="192"/>
      <c r="I15" s="192"/>
      <c r="J15" s="192"/>
      <c r="K15" s="192"/>
      <c r="L15" s="192"/>
      <c r="M15" s="192"/>
      <c r="N15" s="98"/>
      <c r="Q15" s="199"/>
      <c r="R15" s="199"/>
      <c r="S15" s="199"/>
      <c r="T15" s="199"/>
      <c r="U15" s="199"/>
      <c r="V15" s="199"/>
      <c r="W15" s="199"/>
      <c r="X15" s="199"/>
      <c r="Y15" s="199"/>
      <c r="Z15" s="199"/>
      <c r="AA15" s="199"/>
      <c r="AB15" s="199"/>
      <c r="AC15" s="199"/>
      <c r="AD15" s="199"/>
    </row>
    <row r="16" spans="1:30" ht="13.5" customHeight="1" thickBot="1">
      <c r="A16" s="102">
        <v>4</v>
      </c>
      <c r="B16" s="103"/>
      <c r="C16" s="183">
        <f>C17</f>
        <v>85122.47</v>
      </c>
      <c r="D16" s="183">
        <f>D17</f>
        <v>-1990.84</v>
      </c>
      <c r="E16" s="195">
        <f>E17</f>
        <v>83131.63</v>
      </c>
      <c r="F16" s="195">
        <f t="shared" ref="F16:M16" si="1">F17</f>
        <v>19908.420000000002</v>
      </c>
      <c r="G16" s="195">
        <f t="shared" si="1"/>
        <v>0</v>
      </c>
      <c r="H16" s="195">
        <f t="shared" si="1"/>
        <v>2984.97</v>
      </c>
      <c r="I16" s="195">
        <f t="shared" si="1"/>
        <v>16094.630000000001</v>
      </c>
      <c r="J16" s="195">
        <f t="shared" si="1"/>
        <v>40161.93</v>
      </c>
      <c r="K16" s="195">
        <f t="shared" si="1"/>
        <v>3981.68</v>
      </c>
      <c r="L16" s="195">
        <f t="shared" si="1"/>
        <v>0</v>
      </c>
      <c r="M16" s="195">
        <f t="shared" si="1"/>
        <v>0</v>
      </c>
      <c r="N16" s="98"/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  <c r="AB16" s="199"/>
      <c r="AC16" s="199"/>
      <c r="AD16" s="199"/>
    </row>
    <row r="17" spans="1:30" ht="38.25" customHeight="1" thickBot="1">
      <c r="A17" s="110">
        <v>42</v>
      </c>
      <c r="B17" s="99" t="s">
        <v>20</v>
      </c>
      <c r="C17" s="213">
        <f>'JLP(R)FP-Ril 3. razina'!C26</f>
        <v>85122.47</v>
      </c>
      <c r="D17" s="213">
        <f>'JLP(R)FP-Ril 3. razina'!D26</f>
        <v>-1990.84</v>
      </c>
      <c r="E17" s="187">
        <f>'JLP(R)FP-Ril 3. razina'!E26</f>
        <v>83131.63</v>
      </c>
      <c r="F17" s="187">
        <f>'JLP(R)FP-Ril 3. razina'!F26</f>
        <v>19908.420000000002</v>
      </c>
      <c r="G17" s="187">
        <f>'JLP(R)FP-Ril 3. razina'!G26</f>
        <v>0</v>
      </c>
      <c r="H17" s="187">
        <f>'JLP(R)FP-Ril 3. razina'!H26</f>
        <v>2984.97</v>
      </c>
      <c r="I17" s="187">
        <f>'JLP(R)FP-Ril 3. razina'!I26</f>
        <v>16094.630000000001</v>
      </c>
      <c r="J17" s="187">
        <f>'JLP(R)FP-Ril 3. razina'!J26</f>
        <v>40161.93</v>
      </c>
      <c r="K17" s="187">
        <f>'JLP(R)FP-Ril 3. razina'!K26</f>
        <v>3981.68</v>
      </c>
      <c r="L17" s="187">
        <f>'JLP(R)FP-Ril 3. razina'!L26</f>
        <v>0</v>
      </c>
      <c r="M17" s="187">
        <f>'JLP(R)FP-Ril 3. razina'!M26</f>
        <v>0</v>
      </c>
      <c r="N17" s="1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199"/>
      <c r="AC17" s="199"/>
      <c r="AD17" s="199"/>
    </row>
    <row r="18" spans="1:30" ht="14.25" customHeight="1" thickBot="1">
      <c r="A18" s="117"/>
      <c r="B18" s="118" t="s">
        <v>24</v>
      </c>
      <c r="C18" s="186">
        <f>C16+C10</f>
        <v>257817.74000000002</v>
      </c>
      <c r="D18" s="186">
        <f>D16+D10</f>
        <v>1610.84</v>
      </c>
      <c r="E18" s="196">
        <f>E17+E13+E12+E11</f>
        <v>259428.58</v>
      </c>
      <c r="F18" s="196">
        <f>F17+F13+F12+F11</f>
        <v>163493.71</v>
      </c>
      <c r="G18" s="196">
        <f>G17+G13+G12+G11</f>
        <v>26.55</v>
      </c>
      <c r="H18" s="196">
        <f>H17+H13+H12+H11</f>
        <v>7128.83</v>
      </c>
      <c r="I18" s="197">
        <f>I17+I13+I12+I11</f>
        <v>18294.63</v>
      </c>
      <c r="J18" s="196">
        <f>J11+J12+J13+J17</f>
        <v>66503.179999999993</v>
      </c>
      <c r="K18" s="196">
        <f>K11+K12+K13+K17</f>
        <v>3981.68</v>
      </c>
      <c r="L18" s="196">
        <f>L11+L12+L13+L17</f>
        <v>0</v>
      </c>
      <c r="M18" s="196">
        <f>M11+M12+M13+M17</f>
        <v>0</v>
      </c>
      <c r="N18" s="119">
        <v>0</v>
      </c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</row>
    <row r="19" spans="1:30" ht="14.25" customHeight="1">
      <c r="A19" s="62"/>
      <c r="B19" s="63"/>
      <c r="C19" s="63"/>
      <c r="D19" s="63"/>
      <c r="E19" s="64"/>
      <c r="F19" s="65"/>
      <c r="G19" s="65"/>
      <c r="H19" s="65"/>
      <c r="I19" s="65"/>
      <c r="J19" s="65"/>
      <c r="K19" s="65"/>
      <c r="L19" s="65"/>
      <c r="M19" s="65"/>
    </row>
    <row r="20" spans="1:30">
      <c r="A20" s="26"/>
      <c r="B20" s="27"/>
      <c r="C20" s="27"/>
      <c r="D20" s="27"/>
      <c r="E20" s="28"/>
      <c r="F20" s="30"/>
      <c r="G20" s="30"/>
      <c r="H20" s="28"/>
      <c r="I20" s="28"/>
      <c r="J20" s="29"/>
      <c r="K20" s="29"/>
      <c r="L20" s="364" t="s">
        <v>151</v>
      </c>
      <c r="M20" s="308"/>
    </row>
    <row r="21" spans="1:30">
      <c r="A21" s="272"/>
      <c r="B21" s="31"/>
      <c r="C21" s="31"/>
      <c r="D21" s="31"/>
      <c r="E21" s="32"/>
      <c r="F21" s="32"/>
      <c r="G21" s="32"/>
      <c r="H21" s="32"/>
      <c r="I21" s="32"/>
      <c r="J21" s="32"/>
      <c r="K21" s="32"/>
      <c r="L21" s="367"/>
      <c r="M21" s="367"/>
    </row>
    <row r="22" spans="1:30">
      <c r="A22" s="33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55"/>
      <c r="M22" s="355"/>
    </row>
    <row r="23" spans="1:30">
      <c r="A23" s="2"/>
      <c r="B23" s="3"/>
      <c r="C23" s="3"/>
      <c r="D23" s="3"/>
      <c r="E23" s="5"/>
      <c r="F23" s="4"/>
      <c r="G23" s="4"/>
      <c r="H23" s="5"/>
      <c r="I23" s="5"/>
      <c r="J23" s="5"/>
      <c r="K23" s="5"/>
      <c r="L23" s="357" t="s">
        <v>152</v>
      </c>
      <c r="M23" s="357"/>
      <c r="S23" s="356"/>
      <c r="T23" s="356"/>
    </row>
  </sheetData>
  <mergeCells count="11">
    <mergeCell ref="A1:E1"/>
    <mergeCell ref="A2:M2"/>
    <mergeCell ref="F1:G1"/>
    <mergeCell ref="A8:B8"/>
    <mergeCell ref="A14:B14"/>
    <mergeCell ref="L21:M21"/>
    <mergeCell ref="L22:M22"/>
    <mergeCell ref="L23:M23"/>
    <mergeCell ref="S23:T23"/>
    <mergeCell ref="Q6:AD6"/>
    <mergeCell ref="L20:M20"/>
  </mergeCells>
  <pageMargins left="0.7" right="0.7" top="0.75" bottom="0.75" header="0.3" footer="0.3"/>
  <pageSetup paperSize="9" scale="32" fitToHeight="0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2"/>
  <sheetViews>
    <sheetView workbookViewId="0">
      <selection activeCell="F8" sqref="F8"/>
    </sheetView>
  </sheetViews>
  <sheetFormatPr defaultRowHeight="12.75"/>
  <cols>
    <col min="1" max="1" width="37.85546875" customWidth="1"/>
    <col min="2" max="2" width="12.7109375" customWidth="1"/>
    <col min="3" max="3" width="11.140625" customWidth="1"/>
    <col min="4" max="4" width="11.7109375" customWidth="1"/>
    <col min="5" max="6" width="11.85546875" customWidth="1"/>
    <col min="7" max="7" width="10.42578125" customWidth="1"/>
    <col min="8" max="8" width="13.5703125" customWidth="1"/>
    <col min="9" max="9" width="19.7109375" customWidth="1"/>
    <col min="11" max="11" width="11.85546875" bestFit="1" customWidth="1"/>
    <col min="12" max="12" width="9.28515625" bestFit="1" customWidth="1"/>
    <col min="13" max="14" width="11.85546875" bestFit="1" customWidth="1"/>
    <col min="15" max="15" width="12.85546875" bestFit="1" customWidth="1"/>
    <col min="16" max="16" width="10.85546875" bestFit="1" customWidth="1"/>
    <col min="17" max="18" width="9.28515625" bestFit="1" customWidth="1"/>
  </cols>
  <sheetData>
    <row r="1" spans="1:18" ht="13.5" thickBot="1">
      <c r="A1" s="41" t="s">
        <v>139</v>
      </c>
      <c r="H1" s="42" t="s">
        <v>27</v>
      </c>
      <c r="I1" s="43"/>
    </row>
    <row r="2" spans="1:18" ht="21" thickBot="1">
      <c r="A2" s="295" t="s">
        <v>190</v>
      </c>
      <c r="B2" s="125"/>
      <c r="C2" s="125"/>
      <c r="D2" s="125"/>
      <c r="G2" s="125"/>
      <c r="H2" s="125"/>
      <c r="I2" s="125"/>
    </row>
    <row r="3" spans="1:18" ht="15.75" thickBot="1">
      <c r="A3" s="44" t="s">
        <v>28</v>
      </c>
      <c r="B3" s="126" t="s">
        <v>78</v>
      </c>
      <c r="C3" s="127"/>
      <c r="D3" s="127"/>
      <c r="E3" s="149"/>
      <c r="F3" s="151"/>
      <c r="G3" s="127"/>
      <c r="H3" s="127"/>
      <c r="I3" s="128"/>
      <c r="K3" s="304"/>
      <c r="L3" s="304"/>
      <c r="M3" s="304"/>
      <c r="N3" s="304"/>
      <c r="O3" s="304"/>
      <c r="P3" s="304"/>
      <c r="Q3" s="304"/>
      <c r="R3" s="304"/>
    </row>
    <row r="4" spans="1:18" ht="88.5" customHeight="1" thickBot="1">
      <c r="A4" s="45" t="s">
        <v>29</v>
      </c>
      <c r="B4" s="129" t="s">
        <v>177</v>
      </c>
      <c r="C4" s="132" t="s">
        <v>135</v>
      </c>
      <c r="D4" s="132" t="s">
        <v>136</v>
      </c>
      <c r="E4" s="144" t="s">
        <v>124</v>
      </c>
      <c r="F4" s="152" t="s">
        <v>176</v>
      </c>
      <c r="G4" s="132" t="s">
        <v>137</v>
      </c>
      <c r="H4" s="132" t="s">
        <v>9</v>
      </c>
      <c r="I4" s="134" t="s">
        <v>31</v>
      </c>
      <c r="K4" s="265"/>
      <c r="L4" s="265"/>
      <c r="M4" s="265"/>
      <c r="N4" s="258"/>
      <c r="O4" s="152"/>
      <c r="P4" s="265"/>
      <c r="Q4" s="265"/>
      <c r="R4" s="265"/>
    </row>
    <row r="5" spans="1:18" ht="111" customHeight="1" thickBot="1">
      <c r="A5" s="46" t="s">
        <v>32</v>
      </c>
      <c r="B5" s="130"/>
      <c r="C5" s="131"/>
      <c r="D5" s="131"/>
      <c r="E5" s="150"/>
      <c r="F5" s="155"/>
      <c r="G5" s="154"/>
      <c r="H5" s="133"/>
      <c r="I5" s="135"/>
    </row>
    <row r="6" spans="1:18" ht="33" customHeight="1">
      <c r="A6" s="156" t="s">
        <v>178</v>
      </c>
      <c r="B6" s="157"/>
      <c r="C6" s="157"/>
      <c r="D6" s="157"/>
      <c r="E6" s="132"/>
      <c r="F6" s="291"/>
      <c r="G6" s="157"/>
      <c r="H6" s="157"/>
      <c r="I6" s="158"/>
      <c r="K6" s="200"/>
      <c r="L6" s="200"/>
      <c r="M6" s="200"/>
      <c r="N6" s="200"/>
      <c r="O6" s="200"/>
      <c r="P6" s="200"/>
      <c r="Q6" s="200"/>
      <c r="R6" s="200"/>
    </row>
    <row r="7" spans="1:18" ht="29.25" customHeight="1">
      <c r="A7" s="47" t="s">
        <v>40</v>
      </c>
      <c r="B7" s="48"/>
      <c r="C7" s="48"/>
      <c r="D7" s="48"/>
      <c r="E7" s="153"/>
      <c r="F7" s="292">
        <f>'PRIHODI I RASHODI PO IZVORIMA'!K36</f>
        <v>66503.179999999993</v>
      </c>
      <c r="G7" s="48"/>
      <c r="H7" s="48"/>
      <c r="I7" s="49"/>
      <c r="K7" s="200"/>
      <c r="L7" s="200"/>
      <c r="M7" s="200"/>
      <c r="N7" s="200"/>
      <c r="O7" s="200"/>
      <c r="P7" s="200"/>
      <c r="Q7" s="200"/>
      <c r="R7" s="200"/>
    </row>
    <row r="8" spans="1:18" ht="28.5" customHeight="1">
      <c r="A8" s="47" t="s">
        <v>179</v>
      </c>
      <c r="B8" s="48"/>
      <c r="C8" s="48">
        <f>'PRIHODI I RASHODI PO IZVORIMA'!K20</f>
        <v>26.55</v>
      </c>
      <c r="D8" s="48"/>
      <c r="E8" s="48"/>
      <c r="F8" s="48"/>
      <c r="G8" s="48"/>
      <c r="H8" s="48"/>
      <c r="I8" s="49"/>
      <c r="K8" s="200"/>
      <c r="L8" s="200"/>
      <c r="M8" s="200"/>
      <c r="N8" s="200"/>
      <c r="O8" s="200"/>
      <c r="P8" s="200"/>
      <c r="Q8" s="200"/>
      <c r="R8" s="200"/>
    </row>
    <row r="9" spans="1:18" ht="25.5" customHeight="1">
      <c r="A9" s="47" t="s">
        <v>180</v>
      </c>
      <c r="B9" s="48"/>
      <c r="C9" s="48"/>
      <c r="D9" s="48">
        <f>'PRIHODI I RASHODI PO IZVORIMA'!K28</f>
        <v>7128.83</v>
      </c>
      <c r="E9" s="48"/>
      <c r="F9" s="137"/>
      <c r="G9" s="48"/>
      <c r="H9" s="48"/>
      <c r="I9" s="49"/>
      <c r="K9" s="200"/>
      <c r="L9" s="200"/>
      <c r="M9" s="200"/>
      <c r="N9" s="200"/>
      <c r="O9" s="200"/>
      <c r="P9" s="200"/>
      <c r="Q9" s="200"/>
      <c r="R9" s="200"/>
    </row>
    <row r="10" spans="1:18" ht="18" customHeight="1">
      <c r="A10" s="47" t="s">
        <v>33</v>
      </c>
      <c r="B10" s="48"/>
      <c r="C10" s="48"/>
      <c r="D10" s="48"/>
      <c r="E10" s="48"/>
      <c r="F10" s="48"/>
      <c r="G10" s="48">
        <f>'JLP(R)FP-Ril 3. razina'!K29</f>
        <v>3981.68</v>
      </c>
      <c r="H10" s="48"/>
      <c r="I10" s="49"/>
      <c r="K10" s="200"/>
      <c r="L10" s="200"/>
      <c r="M10" s="200"/>
      <c r="N10" s="200"/>
      <c r="O10" s="200"/>
      <c r="P10" s="200"/>
      <c r="Q10" s="200"/>
      <c r="R10" s="200"/>
    </row>
    <row r="11" spans="1:18" ht="17.25" customHeight="1">
      <c r="A11" s="50" t="s">
        <v>34</v>
      </c>
      <c r="B11" s="48">
        <f>'PRIHODI I RASHODI PO IZVORIMA'!K13</f>
        <v>163493.71000000002</v>
      </c>
      <c r="C11" s="51"/>
      <c r="D11" s="51"/>
      <c r="E11" s="51"/>
      <c r="F11" s="51"/>
      <c r="G11" s="51"/>
      <c r="H11" s="51"/>
      <c r="I11" s="52"/>
      <c r="K11" s="200"/>
      <c r="L11" s="200"/>
      <c r="M11" s="200"/>
      <c r="N11" s="200"/>
      <c r="O11" s="200"/>
      <c r="P11" s="200"/>
      <c r="Q11" s="200"/>
      <c r="R11" s="200"/>
    </row>
    <row r="12" spans="1:18" ht="21.75" customHeight="1">
      <c r="A12" s="159" t="s">
        <v>181</v>
      </c>
      <c r="B12" s="48"/>
      <c r="C12" s="48"/>
      <c r="D12" s="48"/>
      <c r="E12" s="48">
        <f>'PRIHODI I RASHODI PO IZVORIMA'!K56</f>
        <v>18294.63</v>
      </c>
      <c r="F12" s="48"/>
      <c r="G12" s="48"/>
      <c r="H12" s="48"/>
      <c r="I12" s="49"/>
      <c r="K12" s="200"/>
      <c r="L12" s="200"/>
      <c r="M12" s="200"/>
      <c r="N12" s="200"/>
      <c r="O12" s="200"/>
      <c r="P12" s="200"/>
      <c r="Q12" s="200"/>
      <c r="R12" s="200"/>
    </row>
    <row r="13" spans="1:18" ht="13.5" thickBot="1">
      <c r="A13" s="147" t="s">
        <v>35</v>
      </c>
      <c r="B13" s="146">
        <f t="shared" ref="B13:I13" si="0">SUM(B6:B12)</f>
        <v>163493.71000000002</v>
      </c>
      <c r="C13" s="146">
        <f t="shared" si="0"/>
        <v>26.55</v>
      </c>
      <c r="D13" s="146">
        <f t="shared" si="0"/>
        <v>7128.83</v>
      </c>
      <c r="E13" s="146">
        <f t="shared" si="0"/>
        <v>18294.63</v>
      </c>
      <c r="F13" s="146">
        <f t="shared" si="0"/>
        <v>66503.179999999993</v>
      </c>
      <c r="G13" s="146">
        <f t="shared" si="0"/>
        <v>3981.68</v>
      </c>
      <c r="H13" s="146">
        <f t="shared" si="0"/>
        <v>0</v>
      </c>
      <c r="I13" s="160">
        <f t="shared" si="0"/>
        <v>0</v>
      </c>
      <c r="K13" s="200"/>
      <c r="L13" s="200"/>
      <c r="M13" s="200"/>
      <c r="N13" s="200"/>
      <c r="O13" s="200"/>
      <c r="P13" s="200"/>
      <c r="Q13" s="200"/>
      <c r="R13" s="200"/>
    </row>
    <row r="14" spans="1:18" ht="13.5" thickBot="1">
      <c r="A14" s="148" t="s">
        <v>130</v>
      </c>
      <c r="B14" s="369">
        <f>SUM(B13:I13)</f>
        <v>259428.58</v>
      </c>
      <c r="C14" s="370"/>
      <c r="D14" s="370"/>
      <c r="E14" s="370"/>
      <c r="F14" s="370"/>
      <c r="G14" s="370"/>
      <c r="H14" s="370"/>
      <c r="I14" s="371"/>
      <c r="K14" s="373"/>
      <c r="L14" s="373"/>
      <c r="M14" s="373"/>
      <c r="N14" s="373"/>
      <c r="O14" s="373"/>
      <c r="P14" s="373"/>
      <c r="Q14" s="373"/>
      <c r="R14" s="373"/>
    </row>
    <row r="15" spans="1:18" ht="28.5" customHeight="1">
      <c r="A15" s="53" t="s">
        <v>36</v>
      </c>
      <c r="B15" s="54"/>
      <c r="C15" s="54"/>
      <c r="D15" s="54"/>
      <c r="E15" s="145"/>
      <c r="F15" s="145"/>
      <c r="G15" s="54"/>
      <c r="H15" s="54"/>
      <c r="I15" s="54"/>
    </row>
    <row r="16" spans="1:18" ht="28.5" customHeight="1">
      <c r="A16" s="55" t="s">
        <v>129</v>
      </c>
      <c r="B16" s="54"/>
      <c r="C16" s="54"/>
      <c r="D16" s="54"/>
      <c r="E16" s="54"/>
      <c r="F16" s="54"/>
      <c r="G16" s="54"/>
      <c r="H16" s="54"/>
      <c r="I16" s="54"/>
    </row>
    <row r="17" spans="1:11" ht="37.5" customHeight="1">
      <c r="A17" s="372" t="s">
        <v>37</v>
      </c>
      <c r="B17" s="372"/>
      <c r="C17" s="372"/>
      <c r="D17" s="372"/>
      <c r="E17" s="372"/>
      <c r="F17" s="372"/>
      <c r="G17" s="372"/>
      <c r="H17" s="372"/>
      <c r="I17" s="372"/>
    </row>
    <row r="18" spans="1:11" ht="14.25">
      <c r="A18" s="66"/>
      <c r="B18" s="67"/>
      <c r="C18" s="67"/>
      <c r="D18" s="67"/>
      <c r="E18" s="67"/>
      <c r="F18" s="67"/>
      <c r="G18" s="67"/>
      <c r="H18" s="67"/>
      <c r="I18" s="67"/>
    </row>
    <row r="19" spans="1:11" ht="15">
      <c r="A19" s="26"/>
      <c r="B19" s="56"/>
      <c r="C19" s="57"/>
      <c r="D19" s="57"/>
      <c r="E19" s="29"/>
      <c r="F19" s="29"/>
      <c r="G19" s="29"/>
      <c r="H19" s="364" t="s">
        <v>151</v>
      </c>
      <c r="I19" s="365"/>
      <c r="J19" s="57"/>
      <c r="K19" s="57"/>
    </row>
    <row r="20" spans="1:11" ht="15">
      <c r="A20" s="26"/>
      <c r="B20" s="56"/>
      <c r="C20" s="174"/>
      <c r="D20" s="58"/>
      <c r="E20" s="28"/>
      <c r="F20" s="28"/>
      <c r="G20" s="28"/>
      <c r="H20" s="124"/>
      <c r="I20" s="124"/>
      <c r="J20" s="69"/>
      <c r="K20" s="69"/>
    </row>
    <row r="21" spans="1:11">
      <c r="A21" s="59"/>
      <c r="B21" s="60"/>
      <c r="C21" s="60"/>
      <c r="D21" s="60"/>
      <c r="E21" s="60"/>
      <c r="F21" s="60"/>
      <c r="G21" s="60"/>
      <c r="H21" s="123"/>
      <c r="I21" s="123"/>
      <c r="J21" s="69"/>
      <c r="K21" s="68"/>
    </row>
    <row r="22" spans="1:11" ht="15">
      <c r="A22" s="56"/>
      <c r="B22" s="56"/>
      <c r="C22" s="56"/>
      <c r="D22" s="56"/>
      <c r="E22" s="56"/>
      <c r="F22" s="56"/>
      <c r="G22" s="56"/>
      <c r="H22" s="368" t="s">
        <v>152</v>
      </c>
      <c r="I22" s="368"/>
    </row>
  </sheetData>
  <mergeCells count="6">
    <mergeCell ref="H22:I22"/>
    <mergeCell ref="B14:I14"/>
    <mergeCell ref="A17:I17"/>
    <mergeCell ref="K3:R3"/>
    <mergeCell ref="K14:R14"/>
    <mergeCell ref="H19:I19"/>
  </mergeCells>
  <pageMargins left="0.7" right="0.7" top="0.75" bottom="0.75" header="0.3" footer="0.3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OPĆI DIO PRORAČUNA</vt:lpstr>
      <vt:lpstr>PRIHODI I RASHODI PO IZVORIMA</vt:lpstr>
      <vt:lpstr>JLP(R)FP-Ril 4.razina </vt:lpstr>
      <vt:lpstr>JLP(R)FP-Ril 3. razina</vt:lpstr>
      <vt:lpstr>JLP(R)FP-Ril 2. razina </vt:lpstr>
      <vt:lpstr>JLP(R)S FP PiP 1 2023.</vt:lpstr>
    </vt:vector>
  </TitlesOfParts>
  <Company>noname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RADULOVIĆ</dc:creator>
  <cp:lastModifiedBy>racunovodstvo gkbm</cp:lastModifiedBy>
  <cp:lastPrinted>2024-01-30T10:21:55Z</cp:lastPrinted>
  <dcterms:created xsi:type="dcterms:W3CDTF">2007-11-26T13:30:35Z</dcterms:created>
  <dcterms:modified xsi:type="dcterms:W3CDTF">2024-01-30T10:33:36Z</dcterms:modified>
</cp:coreProperties>
</file>